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C:\Users\jjames\Downloads\"/>
    </mc:Choice>
  </mc:AlternateContent>
  <xr:revisionPtr revIDLastSave="0" documentId="13_ncr:1_{EA2E918B-3CFD-4CA0-9C99-C9509FD8137F}" xr6:coauthVersionLast="47" xr6:coauthVersionMax="47" xr10:uidLastSave="{00000000-0000-0000-0000-000000000000}"/>
  <workbookProtection workbookAlgorithmName="SHA-512" workbookHashValue="r731ziq+ObaH05RVc4Ai5vBdzhEyCBu4L9a17uc0RS7qc0r1QHIHEAvKCfLOfXkgp5F9sldmE3jH/TfIPLZnRQ==" workbookSaltValue="468+LLygwn0XqLpC87qju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E4" i="8"/>
  <c r="C10" i="5" s="1"/>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6" i="5"/>
  <c r="E16" i="5"/>
  <c r="V17" i="5"/>
  <c r="E17" i="5"/>
  <c r="V18" i="5"/>
  <c r="E18" i="5"/>
  <c r="X18" i="5" s="1"/>
  <c r="V19" i="5"/>
  <c r="E19" i="5"/>
  <c r="V20" i="5"/>
  <c r="E20" i="5"/>
  <c r="X20" i="5" s="1"/>
  <c r="V21" i="5"/>
  <c r="E21" i="5"/>
  <c r="V22" i="5"/>
  <c r="E22" i="5"/>
  <c r="V23" i="5"/>
  <c r="E23" i="5"/>
  <c r="X23" i="5" s="1"/>
  <c r="V24" i="5"/>
  <c r="E24" i="5"/>
  <c r="X24" i="5" s="1"/>
  <c r="V25" i="5"/>
  <c r="E25" i="5"/>
  <c r="V26" i="5"/>
  <c r="E26" i="5"/>
  <c r="V27" i="5"/>
  <c r="E27" i="5"/>
  <c r="V28" i="5"/>
  <c r="E28" i="5"/>
  <c r="X28" i="5" s="1"/>
  <c r="V29" i="5"/>
  <c r="E29" i="5"/>
  <c r="V30" i="5"/>
  <c r="E30" i="5"/>
  <c r="V31" i="5"/>
  <c r="E31" i="5"/>
  <c r="X31" i="5" s="1"/>
  <c r="V32" i="5"/>
  <c r="E32" i="5"/>
  <c r="X32" i="5" s="1"/>
  <c r="V33" i="5"/>
  <c r="E33" i="5"/>
  <c r="V34" i="5"/>
  <c r="E34" i="5"/>
  <c r="X34" i="5" s="1"/>
  <c r="V35" i="5"/>
  <c r="E35" i="5"/>
  <c r="V36" i="5"/>
  <c r="E36" i="5"/>
  <c r="X36" i="5" s="1"/>
  <c r="V37" i="5"/>
  <c r="E37" i="5"/>
  <c r="V38" i="5"/>
  <c r="E38" i="5"/>
  <c r="V39" i="5"/>
  <c r="E39" i="5"/>
  <c r="X39" i="5" s="1"/>
  <c r="V40" i="5"/>
  <c r="E40" i="5"/>
  <c r="X40" i="5" s="1"/>
  <c r="V41" i="5"/>
  <c r="E41" i="5"/>
  <c r="V42" i="5"/>
  <c r="E42" i="5"/>
  <c r="V43" i="5"/>
  <c r="E43" i="5"/>
  <c r="V44" i="5"/>
  <c r="E44" i="5"/>
  <c r="X44" i="5" s="1"/>
  <c r="V45" i="5"/>
  <c r="E45" i="5"/>
  <c r="V46" i="5"/>
  <c r="E46" i="5"/>
  <c r="V47" i="5"/>
  <c r="E47" i="5"/>
  <c r="X47" i="5" s="1"/>
  <c r="V48" i="5"/>
  <c r="E48" i="5"/>
  <c r="X48" i="5" s="1"/>
  <c r="V49" i="5"/>
  <c r="E49" i="5"/>
  <c r="V50" i="5"/>
  <c r="E50" i="5"/>
  <c r="X50" i="5" s="1"/>
  <c r="V51" i="5"/>
  <c r="E51" i="5"/>
  <c r="V52" i="5"/>
  <c r="E52" i="5"/>
  <c r="X52" i="5" s="1"/>
  <c r="V53" i="5"/>
  <c r="E53" i="5"/>
  <c r="V54" i="5"/>
  <c r="E54" i="5"/>
  <c r="V55" i="5"/>
  <c r="E55" i="5"/>
  <c r="V56" i="5"/>
  <c r="E56" i="5"/>
  <c r="X56" i="5" s="1"/>
  <c r="V57" i="5"/>
  <c r="E57" i="5"/>
  <c r="V58" i="5"/>
  <c r="E58" i="5"/>
  <c r="X58" i="5" s="1"/>
  <c r="V59" i="5"/>
  <c r="E59" i="5"/>
  <c r="V60" i="5"/>
  <c r="E60" i="5"/>
  <c r="X60" i="5" s="1"/>
  <c r="V61" i="5"/>
  <c r="E61" i="5"/>
  <c r="V62" i="5"/>
  <c r="E62" i="5"/>
  <c r="V63" i="5"/>
  <c r="E63" i="5"/>
  <c r="X63" i="5" s="1"/>
  <c r="V64" i="5"/>
  <c r="E64" i="5"/>
  <c r="X64" i="5" s="1"/>
  <c r="V65" i="5"/>
  <c r="E65" i="5"/>
  <c r="V66" i="5"/>
  <c r="E66" i="5"/>
  <c r="X66" i="5" s="1"/>
  <c r="V67" i="5"/>
  <c r="E67" i="5"/>
  <c r="V68" i="5"/>
  <c r="E68" i="5"/>
  <c r="X68" i="5" s="1"/>
  <c r="V69" i="5"/>
  <c r="E69" i="5"/>
  <c r="V70" i="5"/>
  <c r="E70" i="5"/>
  <c r="V71" i="5"/>
  <c r="E71" i="5"/>
  <c r="X71" i="5" s="1"/>
  <c r="V72" i="5"/>
  <c r="E72" i="5"/>
  <c r="V73" i="5"/>
  <c r="E73" i="5"/>
  <c r="V74" i="5"/>
  <c r="E74" i="5"/>
  <c r="X74" i="5" s="1"/>
  <c r="V75" i="5"/>
  <c r="E75" i="5"/>
  <c r="V76" i="5"/>
  <c r="E76" i="5"/>
  <c r="X76" i="5" s="1"/>
  <c r="V77" i="5"/>
  <c r="E77" i="5"/>
  <c r="V78" i="5"/>
  <c r="E78" i="5"/>
  <c r="V79" i="5"/>
  <c r="E79" i="5"/>
  <c r="X79" i="5" s="1"/>
  <c r="V80" i="5"/>
  <c r="E80" i="5"/>
  <c r="X80" i="5" s="1"/>
  <c r="V81" i="5"/>
  <c r="E81" i="5"/>
  <c r="V82" i="5"/>
  <c r="E82" i="5"/>
  <c r="X82" i="5" s="1"/>
  <c r="V83" i="5"/>
  <c r="E83" i="5"/>
  <c r="V84" i="5"/>
  <c r="E84" i="5"/>
  <c r="X84" i="5" s="1"/>
  <c r="V85" i="5"/>
  <c r="E85" i="5"/>
  <c r="V86" i="5"/>
  <c r="E86" i="5"/>
  <c r="V87" i="5"/>
  <c r="E87" i="5"/>
  <c r="X87" i="5" s="1"/>
  <c r="V88" i="5"/>
  <c r="E88" i="5"/>
  <c r="X88" i="5" s="1"/>
  <c r="V89" i="5"/>
  <c r="E89" i="5"/>
  <c r="V90" i="5"/>
  <c r="E90" i="5"/>
  <c r="V91" i="5"/>
  <c r="E91" i="5"/>
  <c r="V92" i="5"/>
  <c r="E92" i="5"/>
  <c r="X92" i="5" s="1"/>
  <c r="V93" i="5"/>
  <c r="E93" i="5"/>
  <c r="V94" i="5"/>
  <c r="E94" i="5"/>
  <c r="V95" i="5"/>
  <c r="E95" i="5"/>
  <c r="X95" i="5" s="1"/>
  <c r="V96" i="5"/>
  <c r="E96" i="5"/>
  <c r="X96" i="5" s="1"/>
  <c r="V97" i="5"/>
  <c r="E97" i="5"/>
  <c r="V98" i="5"/>
  <c r="E98" i="5"/>
  <c r="X98" i="5" s="1"/>
  <c r="V99" i="5"/>
  <c r="E99" i="5"/>
  <c r="V100" i="5"/>
  <c r="E100" i="5"/>
  <c r="V101" i="5"/>
  <c r="E101" i="5"/>
  <c r="V102" i="5"/>
  <c r="E102" i="5"/>
  <c r="V103" i="5"/>
  <c r="E103" i="5"/>
  <c r="X103" i="5" s="1"/>
  <c r="V104" i="5"/>
  <c r="E104" i="5"/>
  <c r="X104" i="5" s="1"/>
  <c r="V105" i="5"/>
  <c r="E105" i="5"/>
  <c r="V106" i="5"/>
  <c r="E106" i="5"/>
  <c r="X106" i="5" s="1"/>
  <c r="V107" i="5"/>
  <c r="E107" i="5"/>
  <c r="V108" i="5"/>
  <c r="E108" i="5"/>
  <c r="X108" i="5" s="1"/>
  <c r="V109" i="5"/>
  <c r="E109" i="5"/>
  <c r="V110" i="5"/>
  <c r="E110" i="5"/>
  <c r="V111" i="5"/>
  <c r="E111" i="5"/>
  <c r="V112" i="5"/>
  <c r="E112" i="5"/>
  <c r="V113" i="5"/>
  <c r="E113" i="5"/>
  <c r="V114" i="5"/>
  <c r="E114" i="5"/>
  <c r="V115" i="5"/>
  <c r="E115" i="5"/>
  <c r="V116" i="5"/>
  <c r="E116" i="5"/>
  <c r="X116" i="5" s="1"/>
  <c r="V117" i="5"/>
  <c r="E117" i="5"/>
  <c r="V118" i="5"/>
  <c r="E118" i="5"/>
  <c r="V119" i="5"/>
  <c r="E119" i="5"/>
  <c r="X119" i="5" s="1"/>
  <c r="V120" i="5"/>
  <c r="E120" i="5"/>
  <c r="V121" i="5"/>
  <c r="E121" i="5"/>
  <c r="V122" i="5"/>
  <c r="E122" i="5"/>
  <c r="X122" i="5" s="1"/>
  <c r="V123" i="5"/>
  <c r="E123" i="5"/>
  <c r="V124" i="5"/>
  <c r="E124" i="5"/>
  <c r="X124" i="5" s="1"/>
  <c r="V125" i="5"/>
  <c r="E125" i="5"/>
  <c r="V126" i="5"/>
  <c r="E126" i="5"/>
  <c r="V127" i="5"/>
  <c r="E127" i="5"/>
  <c r="V128" i="5"/>
  <c r="E128" i="5"/>
  <c r="X128" i="5" s="1"/>
  <c r="V129" i="5"/>
  <c r="E129" i="5"/>
  <c r="V130" i="5"/>
  <c r="E130" i="5"/>
  <c r="X130" i="5" s="1"/>
  <c r="V131" i="5"/>
  <c r="E131" i="5"/>
  <c r="V132" i="5"/>
  <c r="E132" i="5"/>
  <c r="X132" i="5" s="1"/>
  <c r="V133" i="5"/>
  <c r="E133" i="5"/>
  <c r="V134" i="5"/>
  <c r="E134" i="5"/>
  <c r="V135" i="5"/>
  <c r="E135" i="5"/>
  <c r="X135" i="5" s="1"/>
  <c r="V136" i="5"/>
  <c r="E136" i="5"/>
  <c r="X136" i="5" s="1"/>
  <c r="V137" i="5"/>
  <c r="E137" i="5"/>
  <c r="V138" i="5"/>
  <c r="E138" i="5"/>
  <c r="X138" i="5" s="1"/>
  <c r="V139" i="5"/>
  <c r="E139" i="5"/>
  <c r="V140" i="5"/>
  <c r="E140" i="5"/>
  <c r="X140" i="5" s="1"/>
  <c r="V141" i="5"/>
  <c r="E141" i="5"/>
  <c r="V142" i="5"/>
  <c r="E142" i="5"/>
  <c r="V143" i="5"/>
  <c r="E143" i="5"/>
  <c r="X143" i="5" s="1"/>
  <c r="V144" i="5"/>
  <c r="E144" i="5"/>
  <c r="X144" i="5" s="1"/>
  <c r="V145" i="5"/>
  <c r="E145" i="5"/>
  <c r="V146" i="5"/>
  <c r="E146" i="5"/>
  <c r="V147" i="5"/>
  <c r="E147" i="5"/>
  <c r="V148" i="5"/>
  <c r="E148" i="5"/>
  <c r="V149" i="5"/>
  <c r="E149" i="5"/>
  <c r="V150" i="5"/>
  <c r="E150" i="5"/>
  <c r="V151" i="5"/>
  <c r="E151" i="5"/>
  <c r="X151" i="5" s="1"/>
  <c r="V152" i="5"/>
  <c r="E152" i="5"/>
  <c r="X152" i="5" s="1"/>
  <c r="V153" i="5"/>
  <c r="E153" i="5"/>
  <c r="V154" i="5"/>
  <c r="E154" i="5"/>
  <c r="X154" i="5" s="1"/>
  <c r="V155" i="5"/>
  <c r="E155" i="5"/>
  <c r="V156" i="5"/>
  <c r="E156" i="5"/>
  <c r="X156" i="5" s="1"/>
  <c r="V157" i="5"/>
  <c r="E157" i="5"/>
  <c r="V158" i="5"/>
  <c r="E158" i="5"/>
  <c r="V159" i="5"/>
  <c r="E159" i="5"/>
  <c r="X159" i="5" s="1"/>
  <c r="V160" i="5"/>
  <c r="E160" i="5"/>
  <c r="X160" i="5" s="1"/>
  <c r="V161" i="5"/>
  <c r="E161" i="5"/>
  <c r="V162" i="5"/>
  <c r="E162" i="5"/>
  <c r="V163" i="5"/>
  <c r="E163" i="5"/>
  <c r="V164" i="5"/>
  <c r="E164" i="5"/>
  <c r="V165" i="5"/>
  <c r="E165" i="5"/>
  <c r="V166" i="5"/>
  <c r="E166" i="5"/>
  <c r="V167" i="5"/>
  <c r="E167" i="5"/>
  <c r="X167" i="5" s="1"/>
  <c r="V168" i="5"/>
  <c r="E168" i="5"/>
  <c r="V169" i="5"/>
  <c r="E169" i="5"/>
  <c r="V170" i="5"/>
  <c r="E170" i="5"/>
  <c r="X170" i="5" s="1"/>
  <c r="V171" i="5"/>
  <c r="E171" i="5"/>
  <c r="V172" i="5"/>
  <c r="E172" i="5"/>
  <c r="X172" i="5" s="1"/>
  <c r="V173" i="5"/>
  <c r="E173" i="5"/>
  <c r="V174" i="5"/>
  <c r="E174" i="5"/>
  <c r="V175" i="5"/>
  <c r="E175" i="5"/>
  <c r="X175" i="5" s="1"/>
  <c r="V176" i="5"/>
  <c r="E176" i="5"/>
  <c r="X176" i="5" s="1"/>
  <c r="V177" i="5"/>
  <c r="E177" i="5"/>
  <c r="V178" i="5"/>
  <c r="E178" i="5"/>
  <c r="X178" i="5" s="1"/>
  <c r="V179" i="5"/>
  <c r="E179" i="5"/>
  <c r="V180" i="5"/>
  <c r="E180" i="5"/>
  <c r="X180" i="5" s="1"/>
  <c r="V181" i="5"/>
  <c r="E181" i="5"/>
  <c r="V182" i="5"/>
  <c r="E182" i="5"/>
  <c r="V183" i="5"/>
  <c r="E183" i="5"/>
  <c r="V184" i="5"/>
  <c r="E184" i="5"/>
  <c r="X184" i="5" s="1"/>
  <c r="V185" i="5"/>
  <c r="E185" i="5"/>
  <c r="V186" i="5"/>
  <c r="E186" i="5"/>
  <c r="X186" i="5" s="1"/>
  <c r="V187" i="5"/>
  <c r="E187" i="5"/>
  <c r="V188" i="5"/>
  <c r="E188" i="5"/>
  <c r="V189" i="5"/>
  <c r="E189" i="5"/>
  <c r="V190" i="5"/>
  <c r="E190" i="5"/>
  <c r="V191" i="5"/>
  <c r="E191" i="5"/>
  <c r="X191" i="5" s="1"/>
  <c r="V192" i="5"/>
  <c r="E192" i="5"/>
  <c r="X192" i="5" s="1"/>
  <c r="V193" i="5"/>
  <c r="E193" i="5"/>
  <c r="V194" i="5"/>
  <c r="E194" i="5"/>
  <c r="X194" i="5" s="1"/>
  <c r="V195" i="5"/>
  <c r="E195" i="5"/>
  <c r="V196" i="5"/>
  <c r="E196" i="5"/>
  <c r="X196" i="5" s="1"/>
  <c r="V197" i="5"/>
  <c r="E197" i="5"/>
  <c r="V198" i="5"/>
  <c r="E198" i="5"/>
  <c r="V199" i="5"/>
  <c r="E199" i="5"/>
  <c r="V200" i="5"/>
  <c r="E200" i="5"/>
  <c r="V201" i="5"/>
  <c r="E201" i="5"/>
  <c r="V202" i="5"/>
  <c r="E202" i="5"/>
  <c r="X202" i="5" s="1"/>
  <c r="V203" i="5"/>
  <c r="E203" i="5"/>
  <c r="V204" i="5"/>
  <c r="E204" i="5"/>
  <c r="X204" i="5" s="1"/>
  <c r="V205" i="5"/>
  <c r="E205" i="5"/>
  <c r="V206" i="5"/>
  <c r="E206" i="5"/>
  <c r="V207" i="5"/>
  <c r="E207" i="5"/>
  <c r="V208" i="5"/>
  <c r="E208" i="5"/>
  <c r="X208" i="5" s="1"/>
  <c r="V209" i="5"/>
  <c r="E209" i="5"/>
  <c r="V210" i="5"/>
  <c r="E210" i="5"/>
  <c r="V211" i="5"/>
  <c r="E211" i="5"/>
  <c r="V212" i="5"/>
  <c r="E212" i="5"/>
  <c r="X212" i="5" s="1"/>
  <c r="V213" i="5"/>
  <c r="E213" i="5"/>
  <c r="V214" i="5"/>
  <c r="E214" i="5"/>
  <c r="V215" i="5"/>
  <c r="E215" i="5"/>
  <c r="X215" i="5" s="1"/>
  <c r="V216" i="5"/>
  <c r="E216" i="5"/>
  <c r="X216" i="5" s="1"/>
  <c r="V217" i="5"/>
  <c r="E217" i="5"/>
  <c r="V218" i="5"/>
  <c r="E218" i="5"/>
  <c r="X218" i="5" s="1"/>
  <c r="V219" i="5"/>
  <c r="E219" i="5"/>
  <c r="V220" i="5"/>
  <c r="E220" i="5"/>
  <c r="V221" i="5"/>
  <c r="E221" i="5"/>
  <c r="V222" i="5"/>
  <c r="E222" i="5"/>
  <c r="V223" i="5"/>
  <c r="E223" i="5"/>
  <c r="X223" i="5" s="1"/>
  <c r="V224" i="5"/>
  <c r="E224" i="5"/>
  <c r="X224" i="5" s="1"/>
  <c r="V225" i="5"/>
  <c r="E225" i="5"/>
  <c r="V226" i="5"/>
  <c r="E226" i="5"/>
  <c r="X226" i="5" s="1"/>
  <c r="V227" i="5"/>
  <c r="E227" i="5"/>
  <c r="V228" i="5"/>
  <c r="E228" i="5"/>
  <c r="X228" i="5" s="1"/>
  <c r="V229" i="5"/>
  <c r="E229" i="5"/>
  <c r="V230" i="5"/>
  <c r="E230" i="5"/>
  <c r="V231" i="5"/>
  <c r="E231" i="5"/>
  <c r="V232" i="5"/>
  <c r="E232" i="5"/>
  <c r="X232" i="5" s="1"/>
  <c r="V233" i="5"/>
  <c r="E233" i="5"/>
  <c r="V234" i="5"/>
  <c r="E234" i="5"/>
  <c r="X234" i="5" s="1"/>
  <c r="V235" i="5"/>
  <c r="E235" i="5"/>
  <c r="V236" i="5"/>
  <c r="E236" i="5"/>
  <c r="X236" i="5" s="1"/>
  <c r="V237" i="5"/>
  <c r="E237" i="5"/>
  <c r="V238" i="5"/>
  <c r="E238" i="5"/>
  <c r="V239" i="5"/>
  <c r="E239" i="5"/>
  <c r="V240" i="5"/>
  <c r="E240" i="5"/>
  <c r="X240" i="5" s="1"/>
  <c r="V241" i="5"/>
  <c r="E241" i="5"/>
  <c r="V242" i="5"/>
  <c r="E242" i="5"/>
  <c r="V243" i="5"/>
  <c r="E243" i="5"/>
  <c r="V244" i="5"/>
  <c r="E244" i="5"/>
  <c r="X244" i="5" s="1"/>
  <c r="V245" i="5"/>
  <c r="E245" i="5"/>
  <c r="V246" i="5"/>
  <c r="E246" i="5"/>
  <c r="V247" i="5"/>
  <c r="E247" i="5"/>
  <c r="X247" i="5" s="1"/>
  <c r="V248" i="5"/>
  <c r="E248" i="5"/>
  <c r="X248" i="5" s="1"/>
  <c r="V249" i="5"/>
  <c r="E249" i="5"/>
  <c r="V250" i="5"/>
  <c r="E250" i="5"/>
  <c r="V251" i="5"/>
  <c r="E251" i="5"/>
  <c r="V252" i="5"/>
  <c r="E252" i="5"/>
  <c r="X252" i="5" s="1"/>
  <c r="V253" i="5"/>
  <c r="E253" i="5"/>
  <c r="V254" i="5"/>
  <c r="E254" i="5"/>
  <c r="V255" i="5"/>
  <c r="E255" i="5"/>
  <c r="V256" i="5"/>
  <c r="E256" i="5"/>
  <c r="X256" i="5" s="1"/>
  <c r="V257" i="5"/>
  <c r="E257" i="5"/>
  <c r="V258" i="5"/>
  <c r="E258" i="5"/>
  <c r="X258" i="5" s="1"/>
  <c r="V259" i="5"/>
  <c r="E259" i="5"/>
  <c r="V260" i="5"/>
  <c r="E260" i="5"/>
  <c r="V261" i="5"/>
  <c r="E261" i="5"/>
  <c r="V262" i="5"/>
  <c r="E262" i="5"/>
  <c r="V263" i="5"/>
  <c r="E263" i="5"/>
  <c r="X263" i="5" s="1"/>
  <c r="V264" i="5"/>
  <c r="E264" i="5"/>
  <c r="V265" i="5"/>
  <c r="E265" i="5"/>
  <c r="V266" i="5"/>
  <c r="E266" i="5"/>
  <c r="X266" i="5" s="1"/>
  <c r="V267" i="5"/>
  <c r="E267" i="5"/>
  <c r="V268" i="5"/>
  <c r="E268" i="5"/>
  <c r="X268" i="5" s="1"/>
  <c r="V269" i="5"/>
  <c r="E269" i="5"/>
  <c r="V270" i="5"/>
  <c r="E270" i="5"/>
  <c r="V271" i="5"/>
  <c r="E271" i="5"/>
  <c r="V272" i="5"/>
  <c r="E272" i="5"/>
  <c r="X272" i="5" s="1"/>
  <c r="V273" i="5"/>
  <c r="E273" i="5"/>
  <c r="V274" i="5"/>
  <c r="E274" i="5"/>
  <c r="X274" i="5" s="1"/>
  <c r="V275" i="5"/>
  <c r="E275" i="5"/>
  <c r="V276" i="5"/>
  <c r="E276" i="5"/>
  <c r="V277" i="5"/>
  <c r="E277" i="5"/>
  <c r="V278" i="5"/>
  <c r="E278" i="5"/>
  <c r="V279" i="5"/>
  <c r="E279" i="5"/>
  <c r="V280" i="5"/>
  <c r="E280" i="5"/>
  <c r="V281" i="5"/>
  <c r="E281" i="5"/>
  <c r="V282" i="5"/>
  <c r="E282" i="5"/>
  <c r="X282" i="5" s="1"/>
  <c r="V283" i="5"/>
  <c r="E283" i="5"/>
  <c r="V284" i="5"/>
  <c r="E284" i="5"/>
  <c r="X284" i="5" s="1"/>
  <c r="V285" i="5"/>
  <c r="E285" i="5"/>
  <c r="V286" i="5"/>
  <c r="E286" i="5"/>
  <c r="V287" i="5"/>
  <c r="E287" i="5"/>
  <c r="X287" i="5" s="1"/>
  <c r="V288" i="5"/>
  <c r="E288" i="5"/>
  <c r="X288" i="5" s="1"/>
  <c r="V289" i="5"/>
  <c r="E289" i="5"/>
  <c r="V290" i="5"/>
  <c r="E290" i="5"/>
  <c r="X290" i="5" s="1"/>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X303" i="5" s="1"/>
  <c r="V304" i="5"/>
  <c r="E304" i="5"/>
  <c r="V305" i="5"/>
  <c r="E305" i="5"/>
  <c r="V306" i="5"/>
  <c r="E306" i="5"/>
  <c r="X306" i="5" s="1"/>
  <c r="V307" i="5"/>
  <c r="E307" i="5"/>
  <c r="V308" i="5"/>
  <c r="E308" i="5"/>
  <c r="X308" i="5" s="1"/>
  <c r="V309" i="5"/>
  <c r="E309" i="5"/>
  <c r="V310" i="5"/>
  <c r="E310" i="5"/>
  <c r="V311" i="5"/>
  <c r="E311" i="5"/>
  <c r="X311" i="5" s="1"/>
  <c r="V312" i="5"/>
  <c r="E312" i="5"/>
  <c r="X312" i="5" s="1"/>
  <c r="V313" i="5"/>
  <c r="E313" i="5"/>
  <c r="V314" i="5"/>
  <c r="E314" i="5"/>
  <c r="V315" i="5"/>
  <c r="E315" i="5"/>
  <c r="V316" i="5"/>
  <c r="E316" i="5"/>
  <c r="X316" i="5" s="1"/>
  <c r="V317" i="5"/>
  <c r="E317" i="5"/>
  <c r="V318" i="5"/>
  <c r="E318" i="5"/>
  <c r="V319" i="5"/>
  <c r="E319" i="5"/>
  <c r="X319" i="5" s="1"/>
  <c r="V320" i="5"/>
  <c r="E320" i="5"/>
  <c r="V321" i="5"/>
  <c r="E321" i="5"/>
  <c r="V322" i="5"/>
  <c r="E322" i="5"/>
  <c r="V323" i="5"/>
  <c r="E323" i="5"/>
  <c r="V324" i="5"/>
  <c r="E324" i="5"/>
  <c r="X324" i="5" s="1"/>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X336" i="5" s="1"/>
  <c r="V337" i="5"/>
  <c r="E337" i="5"/>
  <c r="V338" i="5"/>
  <c r="E338" i="5"/>
  <c r="V339" i="5"/>
  <c r="E339" i="5"/>
  <c r="V340" i="5"/>
  <c r="E340" i="5"/>
  <c r="X340" i="5" s="1"/>
  <c r="V341" i="5"/>
  <c r="E341" i="5"/>
  <c r="V342" i="5"/>
  <c r="E342" i="5"/>
  <c r="V343" i="5"/>
  <c r="E343" i="5"/>
  <c r="X343" i="5" s="1"/>
  <c r="V344" i="5"/>
  <c r="E344" i="5"/>
  <c r="V345" i="5"/>
  <c r="E345" i="5"/>
  <c r="V346" i="5"/>
  <c r="E346" i="5"/>
  <c r="V347" i="5"/>
  <c r="E347" i="5"/>
  <c r="V348" i="5"/>
  <c r="E348" i="5"/>
  <c r="X348" i="5" s="1"/>
  <c r="V349" i="5"/>
  <c r="E349" i="5"/>
  <c r="V350" i="5"/>
  <c r="E350" i="5"/>
  <c r="V351" i="5"/>
  <c r="E351" i="5"/>
  <c r="V352" i="5"/>
  <c r="E352" i="5"/>
  <c r="V353" i="5"/>
  <c r="E353" i="5"/>
  <c r="V354" i="5"/>
  <c r="E354" i="5"/>
  <c r="V355" i="5"/>
  <c r="E355" i="5"/>
  <c r="V356" i="5"/>
  <c r="E356" i="5"/>
  <c r="V357" i="5"/>
  <c r="E357" i="5"/>
  <c r="V358" i="5"/>
  <c r="E358" i="5"/>
  <c r="V359" i="5"/>
  <c r="E359" i="5"/>
  <c r="X359" i="5" s="1"/>
  <c r="V360" i="5"/>
  <c r="E360" i="5"/>
  <c r="X360" i="5" s="1"/>
  <c r="V361" i="5"/>
  <c r="E361" i="5"/>
  <c r="V362" i="5"/>
  <c r="E362" i="5"/>
  <c r="V363" i="5"/>
  <c r="E363" i="5"/>
  <c r="V364" i="5"/>
  <c r="E364" i="5"/>
  <c r="V365" i="5"/>
  <c r="E365" i="5"/>
  <c r="V366" i="5"/>
  <c r="E366" i="5"/>
  <c r="V367" i="5"/>
  <c r="E367" i="5"/>
  <c r="V368" i="5"/>
  <c r="E368" i="5"/>
  <c r="V369" i="5"/>
  <c r="E369" i="5"/>
  <c r="V370" i="5"/>
  <c r="E370" i="5"/>
  <c r="X370" i="5" s="1"/>
  <c r="V371" i="5"/>
  <c r="E371" i="5"/>
  <c r="V372" i="5"/>
  <c r="E372" i="5"/>
  <c r="X372" i="5" s="1"/>
  <c r="V373" i="5"/>
  <c r="E373" i="5"/>
  <c r="V374" i="5"/>
  <c r="E374" i="5"/>
  <c r="V375" i="5"/>
  <c r="E375" i="5"/>
  <c r="X375" i="5" s="1"/>
  <c r="V376" i="5"/>
  <c r="E376" i="5"/>
  <c r="V377" i="5"/>
  <c r="E377" i="5"/>
  <c r="V378" i="5"/>
  <c r="E378" i="5"/>
  <c r="X378" i="5" s="1"/>
  <c r="V379" i="5"/>
  <c r="E379" i="5"/>
  <c r="V380" i="5"/>
  <c r="E380" i="5"/>
  <c r="X380" i="5" s="1"/>
  <c r="V381" i="5"/>
  <c r="E381" i="5"/>
  <c r="V382" i="5"/>
  <c r="E382" i="5"/>
  <c r="V383" i="5"/>
  <c r="E383" i="5"/>
  <c r="V384" i="5"/>
  <c r="E384" i="5"/>
  <c r="X384" i="5" s="1"/>
  <c r="V385" i="5"/>
  <c r="E385" i="5"/>
  <c r="V386" i="5"/>
  <c r="E386" i="5"/>
  <c r="V387" i="5"/>
  <c r="E387" i="5"/>
  <c r="V388" i="5"/>
  <c r="E388" i="5"/>
  <c r="X388" i="5" s="1"/>
  <c r="V389" i="5"/>
  <c r="E389" i="5"/>
  <c r="V390" i="5"/>
  <c r="E390" i="5"/>
  <c r="V391" i="5"/>
  <c r="E391" i="5"/>
  <c r="X391" i="5" s="1"/>
  <c r="V392" i="5"/>
  <c r="E392" i="5"/>
  <c r="X392" i="5" s="1"/>
  <c r="V393" i="5"/>
  <c r="E393" i="5"/>
  <c r="V394" i="5"/>
  <c r="E394" i="5"/>
  <c r="V395" i="5"/>
  <c r="E395" i="5"/>
  <c r="V396" i="5"/>
  <c r="E396" i="5"/>
  <c r="X396" i="5" s="1"/>
  <c r="V397" i="5"/>
  <c r="E397" i="5"/>
  <c r="V398" i="5"/>
  <c r="E398" i="5"/>
  <c r="V399" i="5"/>
  <c r="E399" i="5"/>
  <c r="X399" i="5" s="1"/>
  <c r="V400" i="5"/>
  <c r="E400" i="5"/>
  <c r="X400" i="5" s="1"/>
  <c r="V401" i="5"/>
  <c r="E401" i="5"/>
  <c r="V402" i="5"/>
  <c r="E402" i="5"/>
  <c r="V403" i="5"/>
  <c r="E403" i="5"/>
  <c r="V404" i="5"/>
  <c r="E404" i="5"/>
  <c r="V405" i="5"/>
  <c r="E405" i="5"/>
  <c r="V406" i="5"/>
  <c r="E406" i="5"/>
  <c r="V407" i="5"/>
  <c r="E407" i="5"/>
  <c r="X407" i="5" s="1"/>
  <c r="V408" i="5"/>
  <c r="E408" i="5"/>
  <c r="X408" i="5" s="1"/>
  <c r="V409" i="5"/>
  <c r="E409" i="5"/>
  <c r="V410" i="5"/>
  <c r="E410" i="5"/>
  <c r="V411" i="5"/>
  <c r="E411" i="5"/>
  <c r="V412" i="5"/>
  <c r="E412" i="5"/>
  <c r="X412" i="5" s="1"/>
  <c r="V413" i="5"/>
  <c r="E413" i="5"/>
  <c r="V414" i="5"/>
  <c r="E414" i="5"/>
  <c r="V415" i="5"/>
  <c r="E415" i="5"/>
  <c r="X415" i="5" s="1"/>
  <c r="V416" i="5"/>
  <c r="E416" i="5"/>
  <c r="X416" i="5" s="1"/>
  <c r="V417" i="5"/>
  <c r="E417" i="5"/>
  <c r="V418" i="5"/>
  <c r="E418" i="5"/>
  <c r="V419" i="5"/>
  <c r="E419" i="5"/>
  <c r="V420" i="5"/>
  <c r="E420" i="5"/>
  <c r="X420" i="5" s="1"/>
  <c r="V421" i="5"/>
  <c r="E421" i="5"/>
  <c r="V422" i="5"/>
  <c r="E422" i="5"/>
  <c r="V423" i="5"/>
  <c r="E423" i="5"/>
  <c r="X423" i="5" s="1"/>
  <c r="V424" i="5"/>
  <c r="E424" i="5"/>
  <c r="X424" i="5" s="1"/>
  <c r="V425" i="5"/>
  <c r="E425" i="5"/>
  <c r="V426" i="5"/>
  <c r="E426" i="5"/>
  <c r="V427" i="5"/>
  <c r="E427" i="5"/>
  <c r="V428" i="5"/>
  <c r="E428" i="5"/>
  <c r="X428" i="5" s="1"/>
  <c r="V429" i="5"/>
  <c r="E429" i="5"/>
  <c r="V430" i="5"/>
  <c r="E430" i="5"/>
  <c r="V431" i="5"/>
  <c r="E431" i="5"/>
  <c r="X431" i="5" s="1"/>
  <c r="V432" i="5"/>
  <c r="E432" i="5"/>
  <c r="X432" i="5" s="1"/>
  <c r="V433" i="5"/>
  <c r="E433" i="5"/>
  <c r="V434" i="5"/>
  <c r="E434" i="5"/>
  <c r="V435" i="5"/>
  <c r="E435" i="5"/>
  <c r="V436" i="5"/>
  <c r="E436" i="5"/>
  <c r="V437" i="5"/>
  <c r="E437" i="5"/>
  <c r="V438" i="5"/>
  <c r="E438" i="5"/>
  <c r="V439" i="5"/>
  <c r="E439" i="5"/>
  <c r="X439" i="5" s="1"/>
  <c r="V440" i="5"/>
  <c r="E440" i="5"/>
  <c r="X440" i="5" s="1"/>
  <c r="V441" i="5"/>
  <c r="E441" i="5"/>
  <c r="V442" i="5"/>
  <c r="E442" i="5"/>
  <c r="V443" i="5"/>
  <c r="E443" i="5"/>
  <c r="V444" i="5"/>
  <c r="E444" i="5"/>
  <c r="X444" i="5" s="1"/>
  <c r="V445" i="5"/>
  <c r="E445" i="5"/>
  <c r="V446" i="5"/>
  <c r="E446" i="5"/>
  <c r="V447" i="5"/>
  <c r="E447" i="5"/>
  <c r="V448" i="5"/>
  <c r="E448" i="5"/>
  <c r="X448" i="5" s="1"/>
  <c r="V449" i="5"/>
  <c r="E449" i="5"/>
  <c r="V450" i="5"/>
  <c r="E450" i="5"/>
  <c r="V451" i="5"/>
  <c r="E451" i="5"/>
  <c r="V452" i="5"/>
  <c r="E452" i="5"/>
  <c r="X452" i="5" s="1"/>
  <c r="V453" i="5"/>
  <c r="E453" i="5"/>
  <c r="V454" i="5"/>
  <c r="E454" i="5"/>
  <c r="V455" i="5"/>
  <c r="E455" i="5"/>
  <c r="V456" i="5"/>
  <c r="E456" i="5"/>
  <c r="X456" i="5" s="1"/>
  <c r="V457" i="5"/>
  <c r="E457" i="5"/>
  <c r="V458" i="5"/>
  <c r="E458" i="5"/>
  <c r="X458" i="5" s="1"/>
  <c r="V459" i="5"/>
  <c r="E459" i="5"/>
  <c r="V460" i="5"/>
  <c r="E460" i="5"/>
  <c r="V461" i="5"/>
  <c r="E461" i="5"/>
  <c r="V462" i="5"/>
  <c r="E462" i="5"/>
  <c r="V463" i="5"/>
  <c r="E463" i="5"/>
  <c r="X463" i="5" s="1"/>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X487" i="5" s="1"/>
  <c r="V488" i="5"/>
  <c r="E488" i="5"/>
  <c r="V489" i="5"/>
  <c r="E489" i="5"/>
  <c r="V490" i="5"/>
  <c r="E490" i="5"/>
  <c r="X490" i="5" s="1"/>
  <c r="V491" i="5"/>
  <c r="E491" i="5"/>
  <c r="V492" i="5"/>
  <c r="E492" i="5"/>
  <c r="V493" i="5"/>
  <c r="E493" i="5"/>
  <c r="V494" i="5"/>
  <c r="E494" i="5"/>
  <c r="V495" i="5"/>
  <c r="E495" i="5"/>
  <c r="V496" i="5"/>
  <c r="E496" i="5"/>
  <c r="V497" i="5"/>
  <c r="E497" i="5"/>
  <c r="V498" i="5"/>
  <c r="E498" i="5"/>
  <c r="X498" i="5" s="1"/>
  <c r="V499" i="5"/>
  <c r="E499" i="5"/>
  <c r="V500" i="5"/>
  <c r="E500" i="5"/>
  <c r="V501" i="5"/>
  <c r="E501" i="5"/>
  <c r="V502" i="5"/>
  <c r="E502" i="5"/>
  <c r="V503" i="5"/>
  <c r="E503" i="5"/>
  <c r="X503" i="5" s="1"/>
  <c r="V504" i="5"/>
  <c r="E504" i="5"/>
  <c r="V505" i="5"/>
  <c r="E505" i="5"/>
  <c r="V506" i="5"/>
  <c r="E506" i="5"/>
  <c r="X506" i="5" s="1"/>
  <c r="V507" i="5"/>
  <c r="E507" i="5"/>
  <c r="V508" i="5"/>
  <c r="E508" i="5"/>
  <c r="V509" i="5"/>
  <c r="E509" i="5"/>
  <c r="V510" i="5"/>
  <c r="E510" i="5"/>
  <c r="V511" i="5"/>
  <c r="E511" i="5"/>
  <c r="X511" i="5" s="1"/>
  <c r="V512" i="5"/>
  <c r="E512" i="5"/>
  <c r="V513" i="5"/>
  <c r="E513" i="5"/>
  <c r="V514" i="5"/>
  <c r="E514" i="5"/>
  <c r="X514" i="5" s="1"/>
  <c r="V515" i="5"/>
  <c r="E515" i="5"/>
  <c r="V516" i="5"/>
  <c r="E516" i="5"/>
  <c r="V517" i="5"/>
  <c r="E517" i="5"/>
  <c r="V518" i="5"/>
  <c r="E518" i="5"/>
  <c r="V519" i="5"/>
  <c r="E519" i="5"/>
  <c r="X519" i="5" s="1"/>
  <c r="V520" i="5"/>
  <c r="E520" i="5"/>
  <c r="V521" i="5"/>
  <c r="E521" i="5"/>
  <c r="V522" i="5"/>
  <c r="E522" i="5"/>
  <c r="X522" i="5" s="1"/>
  <c r="V523" i="5"/>
  <c r="E523" i="5"/>
  <c r="V524" i="5"/>
  <c r="E524" i="5"/>
  <c r="V525" i="5"/>
  <c r="E525" i="5"/>
  <c r="V526" i="5"/>
  <c r="E526" i="5"/>
  <c r="V527" i="5"/>
  <c r="E527" i="5"/>
  <c r="V528" i="5"/>
  <c r="E528" i="5"/>
  <c r="V529" i="5"/>
  <c r="E529" i="5"/>
  <c r="V530" i="5"/>
  <c r="E530" i="5"/>
  <c r="X530" i="5" s="1"/>
  <c r="V531" i="5"/>
  <c r="E531" i="5"/>
  <c r="V532" i="5"/>
  <c r="E532" i="5"/>
  <c r="V533" i="5"/>
  <c r="E533" i="5"/>
  <c r="V534" i="5"/>
  <c r="E534" i="5"/>
  <c r="V535" i="5"/>
  <c r="E535" i="5"/>
  <c r="X535" i="5" s="1"/>
  <c r="V536" i="5"/>
  <c r="E536" i="5"/>
  <c r="V537" i="5"/>
  <c r="E537" i="5"/>
  <c r="V538" i="5"/>
  <c r="E538" i="5"/>
  <c r="X538" i="5" s="1"/>
  <c r="V539" i="5"/>
  <c r="E539" i="5"/>
  <c r="V540" i="5"/>
  <c r="E540" i="5"/>
  <c r="V541" i="5"/>
  <c r="E541" i="5"/>
  <c r="V542" i="5"/>
  <c r="E542" i="5"/>
  <c r="V543" i="5"/>
  <c r="E543" i="5"/>
  <c r="V544" i="5"/>
  <c r="E544" i="5"/>
  <c r="V545" i="5"/>
  <c r="E545" i="5"/>
  <c r="V546" i="5"/>
  <c r="E546" i="5"/>
  <c r="X546" i="5" s="1"/>
  <c r="V547" i="5"/>
  <c r="E547" i="5"/>
  <c r="V548" i="5"/>
  <c r="E548" i="5"/>
  <c r="V549" i="5"/>
  <c r="E549" i="5"/>
  <c r="V550" i="5"/>
  <c r="E550" i="5"/>
  <c r="V551" i="5"/>
  <c r="E551" i="5"/>
  <c r="X551" i="5" s="1"/>
  <c r="V552" i="5"/>
  <c r="E552" i="5"/>
  <c r="V553" i="5"/>
  <c r="E553" i="5"/>
  <c r="V554" i="5"/>
  <c r="E554" i="5"/>
  <c r="V555" i="5"/>
  <c r="E555" i="5"/>
  <c r="V556" i="5"/>
  <c r="E556" i="5"/>
  <c r="V557" i="5"/>
  <c r="E557" i="5"/>
  <c r="V558" i="5"/>
  <c r="E558" i="5"/>
  <c r="V559" i="5"/>
  <c r="E559" i="5"/>
  <c r="X559" i="5" s="1"/>
  <c r="V560" i="5"/>
  <c r="E560" i="5"/>
  <c r="V561" i="5"/>
  <c r="E561" i="5"/>
  <c r="V562" i="5"/>
  <c r="E562" i="5"/>
  <c r="X562" i="5" s="1"/>
  <c r="V563" i="5"/>
  <c r="E563" i="5"/>
  <c r="V564" i="5"/>
  <c r="E564" i="5"/>
  <c r="V565" i="5"/>
  <c r="E565" i="5"/>
  <c r="V566" i="5"/>
  <c r="E566" i="5"/>
  <c r="V567" i="5"/>
  <c r="E567" i="5"/>
  <c r="X567" i="5" s="1"/>
  <c r="V568" i="5"/>
  <c r="E568" i="5"/>
  <c r="V569" i="5"/>
  <c r="E569" i="5"/>
  <c r="V570" i="5"/>
  <c r="E570" i="5"/>
  <c r="V571" i="5"/>
  <c r="E571" i="5"/>
  <c r="V572" i="5"/>
  <c r="E572" i="5"/>
  <c r="V573" i="5"/>
  <c r="E573" i="5"/>
  <c r="V574" i="5"/>
  <c r="E574" i="5"/>
  <c r="V575" i="5"/>
  <c r="E575" i="5"/>
  <c r="X575" i="5" s="1"/>
  <c r="V576" i="5"/>
  <c r="E576" i="5"/>
  <c r="V577" i="5"/>
  <c r="E577" i="5"/>
  <c r="V578" i="5"/>
  <c r="E578" i="5"/>
  <c r="V579" i="5"/>
  <c r="E579" i="5"/>
  <c r="V580" i="5"/>
  <c r="E580" i="5"/>
  <c r="V581" i="5"/>
  <c r="E581" i="5"/>
  <c r="V582" i="5"/>
  <c r="E582" i="5"/>
  <c r="V583" i="5"/>
  <c r="E583" i="5"/>
  <c r="X583" i="5" s="1"/>
  <c r="V584" i="5"/>
  <c r="E584" i="5"/>
  <c r="V585" i="5"/>
  <c r="E585" i="5"/>
  <c r="V586" i="5"/>
  <c r="E586" i="5"/>
  <c r="V587" i="5"/>
  <c r="E587" i="5"/>
  <c r="V588" i="5"/>
  <c r="E588" i="5"/>
  <c r="V589" i="5"/>
  <c r="E589" i="5"/>
  <c r="V590" i="5"/>
  <c r="E590" i="5"/>
  <c r="V591" i="5"/>
  <c r="E591" i="5"/>
  <c r="X591" i="5" s="1"/>
  <c r="V592" i="5"/>
  <c r="E592" i="5"/>
  <c r="V593" i="5"/>
  <c r="E593" i="5"/>
  <c r="V594" i="5"/>
  <c r="E594" i="5"/>
  <c r="V595" i="5"/>
  <c r="E595" i="5"/>
  <c r="V596" i="5"/>
  <c r="E596" i="5"/>
  <c r="V597" i="5"/>
  <c r="E597" i="5"/>
  <c r="V598" i="5"/>
  <c r="E598" i="5"/>
  <c r="V599" i="5"/>
  <c r="E599" i="5"/>
  <c r="X599" i="5" s="1"/>
  <c r="V600" i="5"/>
  <c r="E600" i="5"/>
  <c r="V601" i="5"/>
  <c r="E601" i="5"/>
  <c r="V602" i="5"/>
  <c r="E602" i="5"/>
  <c r="V603" i="5"/>
  <c r="E603" i="5"/>
  <c r="V604" i="5"/>
  <c r="E604" i="5"/>
  <c r="V605" i="5"/>
  <c r="E605" i="5"/>
  <c r="V606" i="5"/>
  <c r="E606" i="5"/>
  <c r="V607" i="5"/>
  <c r="E607" i="5"/>
  <c r="X607" i="5" s="1"/>
  <c r="V608" i="5"/>
  <c r="E608" i="5"/>
  <c r="V609" i="5"/>
  <c r="E609" i="5"/>
  <c r="V610" i="5"/>
  <c r="E610" i="5"/>
  <c r="V611" i="5"/>
  <c r="E611" i="5"/>
  <c r="V612" i="5"/>
  <c r="E612" i="5"/>
  <c r="V613" i="5"/>
  <c r="E613" i="5"/>
  <c r="V614" i="5"/>
  <c r="E614" i="5"/>
  <c r="V615" i="5"/>
  <c r="E615" i="5"/>
  <c r="X615" i="5" s="1"/>
  <c r="V616" i="5"/>
  <c r="E616" i="5"/>
  <c r="V617" i="5"/>
  <c r="E617" i="5"/>
  <c r="V618" i="5"/>
  <c r="E618" i="5"/>
  <c r="V619" i="5"/>
  <c r="E619" i="5"/>
  <c r="V620" i="5"/>
  <c r="E620" i="5"/>
  <c r="X620" i="5" s="1"/>
  <c r="V621" i="5"/>
  <c r="E621" i="5"/>
  <c r="V622" i="5"/>
  <c r="E622" i="5"/>
  <c r="V623" i="5"/>
  <c r="E623" i="5"/>
  <c r="X623" i="5" s="1"/>
  <c r="V624" i="5"/>
  <c r="E624" i="5"/>
  <c r="V625" i="5"/>
  <c r="E625" i="5"/>
  <c r="V626" i="5"/>
  <c r="E626" i="5"/>
  <c r="V627" i="5"/>
  <c r="E627" i="5"/>
  <c r="V628" i="5"/>
  <c r="E628" i="5"/>
  <c r="V629" i="5"/>
  <c r="E629" i="5"/>
  <c r="V630" i="5"/>
  <c r="E630" i="5"/>
  <c r="V631" i="5"/>
  <c r="E631" i="5"/>
  <c r="X631" i="5" s="1"/>
  <c r="V632" i="5"/>
  <c r="E632" i="5"/>
  <c r="X632" i="5" s="1"/>
  <c r="V633" i="5"/>
  <c r="E633" i="5"/>
  <c r="V634" i="5"/>
  <c r="E634" i="5"/>
  <c r="V635" i="5"/>
  <c r="E635" i="5"/>
  <c r="V636" i="5"/>
  <c r="E636" i="5"/>
  <c r="V637" i="5"/>
  <c r="E637" i="5"/>
  <c r="V638" i="5"/>
  <c r="E638" i="5"/>
  <c r="V639" i="5"/>
  <c r="E639" i="5"/>
  <c r="X639" i="5" s="1"/>
  <c r="V640" i="5"/>
  <c r="E640" i="5"/>
  <c r="X640" i="5" s="1"/>
  <c r="V641" i="5"/>
  <c r="E641" i="5"/>
  <c r="V642" i="5"/>
  <c r="E642" i="5"/>
  <c r="V643" i="5"/>
  <c r="E643" i="5"/>
  <c r="V644" i="5"/>
  <c r="E644" i="5"/>
  <c r="V645" i="5"/>
  <c r="E645" i="5"/>
  <c r="V646" i="5"/>
  <c r="E646" i="5"/>
  <c r="V647" i="5"/>
  <c r="E647" i="5"/>
  <c r="X647" i="5" s="1"/>
  <c r="V648" i="5"/>
  <c r="E648" i="5"/>
  <c r="V649" i="5"/>
  <c r="E649" i="5"/>
  <c r="V650" i="5"/>
  <c r="E650" i="5"/>
  <c r="V651" i="5"/>
  <c r="E651" i="5"/>
  <c r="V652" i="5"/>
  <c r="E652" i="5"/>
  <c r="V653" i="5"/>
  <c r="E653" i="5"/>
  <c r="V654" i="5"/>
  <c r="E654" i="5"/>
  <c r="V655" i="5"/>
  <c r="E655" i="5"/>
  <c r="X655" i="5" s="1"/>
  <c r="V656" i="5"/>
  <c r="E656" i="5"/>
  <c r="V657" i="5"/>
  <c r="E657" i="5"/>
  <c r="V658" i="5"/>
  <c r="E658" i="5"/>
  <c r="V659" i="5"/>
  <c r="E659" i="5"/>
  <c r="V660" i="5"/>
  <c r="E660" i="5"/>
  <c r="V661" i="5"/>
  <c r="E661" i="5"/>
  <c r="V662" i="5"/>
  <c r="E662" i="5"/>
  <c r="V663" i="5"/>
  <c r="E663" i="5"/>
  <c r="X663" i="5" s="1"/>
  <c r="V664" i="5"/>
  <c r="E664" i="5"/>
  <c r="V665" i="5"/>
  <c r="E665" i="5"/>
  <c r="V666" i="5"/>
  <c r="E666" i="5"/>
  <c r="V667" i="5"/>
  <c r="E667" i="5"/>
  <c r="V668" i="5"/>
  <c r="E668" i="5"/>
  <c r="X668" i="5" s="1"/>
  <c r="V669" i="5"/>
  <c r="E669" i="5"/>
  <c r="V670" i="5"/>
  <c r="E670" i="5"/>
  <c r="V671" i="5"/>
  <c r="E671" i="5"/>
  <c r="V672" i="5"/>
  <c r="E672" i="5"/>
  <c r="V673" i="5"/>
  <c r="E673" i="5"/>
  <c r="V674" i="5"/>
  <c r="E674" i="5"/>
  <c r="V675" i="5"/>
  <c r="E675" i="5"/>
  <c r="V676" i="5"/>
  <c r="E676" i="5"/>
  <c r="V677" i="5"/>
  <c r="E677" i="5"/>
  <c r="V678" i="5"/>
  <c r="E678" i="5"/>
  <c r="V679" i="5"/>
  <c r="E679" i="5"/>
  <c r="X679" i="5" s="1"/>
  <c r="V680" i="5"/>
  <c r="E680" i="5"/>
  <c r="X680" i="5" s="1"/>
  <c r="V681" i="5"/>
  <c r="E681" i="5"/>
  <c r="V682" i="5"/>
  <c r="E682" i="5"/>
  <c r="X682" i="5" s="1"/>
  <c r="V683" i="5"/>
  <c r="E683" i="5"/>
  <c r="V684" i="5"/>
  <c r="E684" i="5"/>
  <c r="X684" i="5" s="1"/>
  <c r="V685" i="5"/>
  <c r="E685" i="5"/>
  <c r="V686" i="5"/>
  <c r="E686" i="5"/>
  <c r="V687" i="5"/>
  <c r="E687" i="5"/>
  <c r="X687" i="5" s="1"/>
  <c r="V688" i="5"/>
  <c r="E688" i="5"/>
  <c r="X688" i="5" s="1"/>
  <c r="V689" i="5"/>
  <c r="E689" i="5"/>
  <c r="V690" i="5"/>
  <c r="E690" i="5"/>
  <c r="X690" i="5" s="1"/>
  <c r="V691" i="5"/>
  <c r="E691" i="5"/>
  <c r="V692" i="5"/>
  <c r="E692" i="5"/>
  <c r="X692" i="5" s="1"/>
  <c r="V693" i="5"/>
  <c r="E693" i="5"/>
  <c r="V694" i="5"/>
  <c r="E694" i="5"/>
  <c r="V695" i="5"/>
  <c r="E695" i="5"/>
  <c r="X695" i="5" s="1"/>
  <c r="V696" i="5"/>
  <c r="E696" i="5"/>
  <c r="V697" i="5"/>
  <c r="E697" i="5"/>
  <c r="V698" i="5"/>
  <c r="E698" i="5"/>
  <c r="X698" i="5" s="1"/>
  <c r="V699" i="5"/>
  <c r="E699" i="5"/>
  <c r="V700" i="5"/>
  <c r="E700" i="5"/>
  <c r="X700" i="5" s="1"/>
  <c r="V701" i="5"/>
  <c r="E701" i="5"/>
  <c r="V702" i="5"/>
  <c r="E702" i="5"/>
  <c r="V703" i="5"/>
  <c r="E703" i="5"/>
  <c r="X703" i="5" s="1"/>
  <c r="V704" i="5"/>
  <c r="E704" i="5"/>
  <c r="X704" i="5" s="1"/>
  <c r="V705" i="5"/>
  <c r="E705" i="5"/>
  <c r="V706" i="5"/>
  <c r="E706" i="5"/>
  <c r="X706" i="5" s="1"/>
  <c r="V707" i="5"/>
  <c r="E707" i="5"/>
  <c r="V708" i="5"/>
  <c r="E708" i="5"/>
  <c r="X708" i="5" s="1"/>
  <c r="V709" i="5"/>
  <c r="E709" i="5"/>
  <c r="V710" i="5"/>
  <c r="E710" i="5"/>
  <c r="V711" i="5"/>
  <c r="E711" i="5"/>
  <c r="X711" i="5" s="1"/>
  <c r="V712" i="5"/>
  <c r="E712" i="5"/>
  <c r="X712" i="5" s="1"/>
  <c r="V713" i="5"/>
  <c r="E713" i="5"/>
  <c r="V714" i="5"/>
  <c r="E714" i="5"/>
  <c r="X714" i="5" s="1"/>
  <c r="V715" i="5"/>
  <c r="E715" i="5"/>
  <c r="V716" i="5"/>
  <c r="E716" i="5"/>
  <c r="V717" i="5"/>
  <c r="E717" i="5"/>
  <c r="V718" i="5"/>
  <c r="E718" i="5"/>
  <c r="V719" i="5"/>
  <c r="E719" i="5"/>
  <c r="X719" i="5" s="1"/>
  <c r="V720" i="5"/>
  <c r="E720" i="5"/>
  <c r="X720" i="5" s="1"/>
  <c r="V721" i="5"/>
  <c r="E721" i="5"/>
  <c r="V722" i="5"/>
  <c r="E722" i="5"/>
  <c r="X722" i="5" s="1"/>
  <c r="V723" i="5"/>
  <c r="E723" i="5"/>
  <c r="V724" i="5"/>
  <c r="E724" i="5"/>
  <c r="X724" i="5" s="1"/>
  <c r="V725" i="5"/>
  <c r="E725" i="5"/>
  <c r="V726" i="5"/>
  <c r="E726" i="5"/>
  <c r="V727" i="5"/>
  <c r="E727" i="5"/>
  <c r="X727" i="5" s="1"/>
  <c r="V728" i="5"/>
  <c r="E728" i="5"/>
  <c r="X728" i="5" s="1"/>
  <c r="V729" i="5"/>
  <c r="E729" i="5"/>
  <c r="V730" i="5"/>
  <c r="E730" i="5"/>
  <c r="V731" i="5"/>
  <c r="E731" i="5"/>
  <c r="V732" i="5"/>
  <c r="E732" i="5"/>
  <c r="X732" i="5" s="1"/>
  <c r="V733" i="5"/>
  <c r="E733" i="5"/>
  <c r="V734" i="5"/>
  <c r="E734" i="5"/>
  <c r="V735" i="5"/>
  <c r="E735" i="5"/>
  <c r="X735" i="5" s="1"/>
  <c r="V736" i="5"/>
  <c r="E736" i="5"/>
  <c r="X736" i="5" s="1"/>
  <c r="V737" i="5"/>
  <c r="E737" i="5"/>
  <c r="V738" i="5"/>
  <c r="E738" i="5"/>
  <c r="X738" i="5" s="1"/>
  <c r="V739" i="5"/>
  <c r="E739" i="5"/>
  <c r="V740" i="5"/>
  <c r="E740" i="5"/>
  <c r="X740" i="5" s="1"/>
  <c r="V741" i="5"/>
  <c r="E741" i="5"/>
  <c r="V742" i="5"/>
  <c r="E742" i="5"/>
  <c r="V743" i="5"/>
  <c r="E743" i="5"/>
  <c r="X743" i="5" s="1"/>
  <c r="V744" i="5"/>
  <c r="E744" i="5"/>
  <c r="X744" i="5" s="1"/>
  <c r="V745" i="5"/>
  <c r="E745" i="5"/>
  <c r="V746" i="5"/>
  <c r="E746" i="5"/>
  <c r="X746" i="5" s="1"/>
  <c r="V747" i="5"/>
  <c r="E747" i="5"/>
  <c r="V748" i="5"/>
  <c r="E748" i="5"/>
  <c r="X748" i="5" s="1"/>
  <c r="V749" i="5"/>
  <c r="E749" i="5"/>
  <c r="V750" i="5"/>
  <c r="E750" i="5"/>
  <c r="V751" i="5"/>
  <c r="E751" i="5"/>
  <c r="V752" i="5"/>
  <c r="E752" i="5"/>
  <c r="X752" i="5" s="1"/>
  <c r="V753" i="5"/>
  <c r="E753" i="5"/>
  <c r="V754" i="5"/>
  <c r="E754" i="5"/>
  <c r="X754" i="5" s="1"/>
  <c r="V755" i="5"/>
  <c r="E755" i="5"/>
  <c r="V756" i="5"/>
  <c r="E756" i="5"/>
  <c r="X756" i="5" s="1"/>
  <c r="V757" i="5"/>
  <c r="E757" i="5"/>
  <c r="V758" i="5"/>
  <c r="E758" i="5"/>
  <c r="V759" i="5"/>
  <c r="E759" i="5"/>
  <c r="X759" i="5" s="1"/>
  <c r="V760" i="5"/>
  <c r="E760" i="5"/>
  <c r="X760" i="5" s="1"/>
  <c r="V761" i="5"/>
  <c r="E761" i="5"/>
  <c r="V762" i="5"/>
  <c r="E762" i="5"/>
  <c r="X762" i="5" s="1"/>
  <c r="V763" i="5"/>
  <c r="E763" i="5"/>
  <c r="V764" i="5"/>
  <c r="E764" i="5"/>
  <c r="X764" i="5" s="1"/>
  <c r="V765" i="5"/>
  <c r="E765" i="5"/>
  <c r="V766" i="5"/>
  <c r="E766" i="5"/>
  <c r="V767" i="5"/>
  <c r="E767" i="5"/>
  <c r="X767" i="5" s="1"/>
  <c r="V768" i="5"/>
  <c r="E768" i="5"/>
  <c r="X768" i="5" s="1"/>
  <c r="V769" i="5"/>
  <c r="E769" i="5"/>
  <c r="V770" i="5"/>
  <c r="E770" i="5"/>
  <c r="X770" i="5" s="1"/>
  <c r="V771" i="5"/>
  <c r="E771" i="5"/>
  <c r="V772" i="5"/>
  <c r="E772" i="5"/>
  <c r="X772" i="5" s="1"/>
  <c r="V773" i="5"/>
  <c r="E773" i="5"/>
  <c r="V774" i="5"/>
  <c r="E774" i="5"/>
  <c r="V775" i="5"/>
  <c r="E775" i="5"/>
  <c r="X775" i="5" s="1"/>
  <c r="V776" i="5"/>
  <c r="E776" i="5"/>
  <c r="X776" i="5" s="1"/>
  <c r="V777" i="5"/>
  <c r="E777" i="5"/>
  <c r="V778" i="5"/>
  <c r="E778" i="5"/>
  <c r="X778" i="5" s="1"/>
  <c r="V779" i="5"/>
  <c r="E779" i="5"/>
  <c r="V780" i="5"/>
  <c r="E780" i="5"/>
  <c r="X780" i="5" s="1"/>
  <c r="V781" i="5"/>
  <c r="E781" i="5"/>
  <c r="V782" i="5"/>
  <c r="E782" i="5"/>
  <c r="V783" i="5"/>
  <c r="E783" i="5"/>
  <c r="X783" i="5" s="1"/>
  <c r="V784" i="5"/>
  <c r="E784" i="5"/>
  <c r="V785" i="5"/>
  <c r="E785" i="5"/>
  <c r="V786" i="5"/>
  <c r="E786" i="5"/>
  <c r="X786" i="5" s="1"/>
  <c r="V787" i="5"/>
  <c r="E787" i="5"/>
  <c r="V788" i="5"/>
  <c r="E788" i="5"/>
  <c r="X788" i="5" s="1"/>
  <c r="V789" i="5"/>
  <c r="E789" i="5"/>
  <c r="V790" i="5"/>
  <c r="E790" i="5"/>
  <c r="V791" i="5"/>
  <c r="E791" i="5"/>
  <c r="X791" i="5" s="1"/>
  <c r="V792" i="5"/>
  <c r="E792" i="5"/>
  <c r="X792" i="5" s="1"/>
  <c r="V793" i="5"/>
  <c r="E793" i="5"/>
  <c r="V794" i="5"/>
  <c r="E794" i="5"/>
  <c r="V795" i="5"/>
  <c r="E795" i="5"/>
  <c r="V796" i="5"/>
  <c r="E796" i="5"/>
  <c r="X796" i="5" s="1"/>
  <c r="V797" i="5"/>
  <c r="E797" i="5"/>
  <c r="V798" i="5"/>
  <c r="E798" i="5"/>
  <c r="V799" i="5"/>
  <c r="E799" i="5"/>
  <c r="X799" i="5" s="1"/>
  <c r="V800" i="5"/>
  <c r="E800" i="5"/>
  <c r="X800" i="5" s="1"/>
  <c r="V801" i="5"/>
  <c r="E801" i="5"/>
  <c r="V802" i="5"/>
  <c r="E802" i="5"/>
  <c r="X802" i="5" s="1"/>
  <c r="V803" i="5"/>
  <c r="E803" i="5"/>
  <c r="V804" i="5"/>
  <c r="E804" i="5"/>
  <c r="X804" i="5" s="1"/>
  <c r="V805" i="5"/>
  <c r="E805" i="5"/>
  <c r="V806" i="5"/>
  <c r="E806" i="5"/>
  <c r="V807" i="5"/>
  <c r="E807" i="5"/>
  <c r="X807" i="5" s="1"/>
  <c r="V808" i="5"/>
  <c r="E808" i="5"/>
  <c r="X808" i="5" s="1"/>
  <c r="V809" i="5"/>
  <c r="E809" i="5"/>
  <c r="V810" i="5"/>
  <c r="E810" i="5"/>
  <c r="V811" i="5"/>
  <c r="E811" i="5"/>
  <c r="V812" i="5"/>
  <c r="E812" i="5"/>
  <c r="X812" i="5" s="1"/>
  <c r="V813" i="5"/>
  <c r="E813" i="5"/>
  <c r="V814" i="5"/>
  <c r="E814" i="5"/>
  <c r="V815" i="5"/>
  <c r="E815" i="5"/>
  <c r="X815" i="5" s="1"/>
  <c r="V816" i="5"/>
  <c r="E816" i="5"/>
  <c r="X816" i="5" s="1"/>
  <c r="V817" i="5"/>
  <c r="E817" i="5"/>
  <c r="V818" i="5"/>
  <c r="E818" i="5"/>
  <c r="X818" i="5" s="1"/>
  <c r="V819" i="5"/>
  <c r="E819" i="5"/>
  <c r="V820" i="5"/>
  <c r="E820" i="5"/>
  <c r="V821" i="5"/>
  <c r="E821" i="5"/>
  <c r="V822" i="5"/>
  <c r="E822" i="5"/>
  <c r="V823" i="5"/>
  <c r="E823" i="5"/>
  <c r="X823" i="5" s="1"/>
  <c r="V824" i="5"/>
  <c r="E824" i="5"/>
  <c r="X824" i="5" s="1"/>
  <c r="V825" i="5"/>
  <c r="E825" i="5"/>
  <c r="V826" i="5"/>
  <c r="E826" i="5"/>
  <c r="V827" i="5"/>
  <c r="E827" i="5"/>
  <c r="V828" i="5"/>
  <c r="E828" i="5"/>
  <c r="X828" i="5" s="1"/>
  <c r="V829" i="5"/>
  <c r="E829" i="5"/>
  <c r="V830" i="5"/>
  <c r="E830" i="5"/>
  <c r="V831" i="5"/>
  <c r="E831" i="5"/>
  <c r="X831" i="5" s="1"/>
  <c r="V832" i="5"/>
  <c r="E832" i="5"/>
  <c r="V833" i="5"/>
  <c r="E833" i="5"/>
  <c r="V834" i="5"/>
  <c r="E834" i="5"/>
  <c r="V835" i="5"/>
  <c r="E835" i="5"/>
  <c r="V836" i="5"/>
  <c r="E836" i="5"/>
  <c r="V837" i="5"/>
  <c r="E837" i="5"/>
  <c r="V838" i="5"/>
  <c r="E838" i="5"/>
  <c r="V839" i="5"/>
  <c r="E839" i="5"/>
  <c r="X839" i="5" s="1"/>
  <c r="V840" i="5"/>
  <c r="E840" i="5"/>
  <c r="V841" i="5"/>
  <c r="E841" i="5"/>
  <c r="V842" i="5"/>
  <c r="E842" i="5"/>
  <c r="X842" i="5" s="1"/>
  <c r="V843" i="5"/>
  <c r="E843" i="5"/>
  <c r="V844" i="5"/>
  <c r="E844" i="5"/>
  <c r="V845" i="5"/>
  <c r="E845" i="5"/>
  <c r="V846" i="5"/>
  <c r="E846" i="5"/>
  <c r="V847" i="5"/>
  <c r="E847" i="5"/>
  <c r="X847" i="5" s="1"/>
  <c r="V848" i="5"/>
  <c r="E848" i="5"/>
  <c r="V849" i="5"/>
  <c r="E849" i="5"/>
  <c r="V850" i="5"/>
  <c r="E850" i="5"/>
  <c r="X850" i="5" s="1"/>
  <c r="V851" i="5"/>
  <c r="E851" i="5"/>
  <c r="V852" i="5"/>
  <c r="E852" i="5"/>
  <c r="V853" i="5"/>
  <c r="E853" i="5"/>
  <c r="V854" i="5"/>
  <c r="E854" i="5"/>
  <c r="V855" i="5"/>
  <c r="E855" i="5"/>
  <c r="X855" i="5" s="1"/>
  <c r="V856" i="5"/>
  <c r="E856" i="5"/>
  <c r="X856" i="5" s="1"/>
  <c r="V857" i="5"/>
  <c r="E857" i="5"/>
  <c r="V858" i="5"/>
  <c r="E858" i="5"/>
  <c r="V859" i="5"/>
  <c r="E859" i="5"/>
  <c r="V860" i="5"/>
  <c r="E860" i="5"/>
  <c r="X860" i="5" s="1"/>
  <c r="V861" i="5"/>
  <c r="E861" i="5"/>
  <c r="V862" i="5"/>
  <c r="E862" i="5"/>
  <c r="V863" i="5"/>
  <c r="E863" i="5"/>
  <c r="V864" i="5"/>
  <c r="E864" i="5"/>
  <c r="X864" i="5" s="1"/>
  <c r="V865" i="5"/>
  <c r="E865" i="5"/>
  <c r="V866" i="5"/>
  <c r="E866" i="5"/>
  <c r="V867" i="5"/>
  <c r="E867" i="5"/>
  <c r="V868" i="5"/>
  <c r="E868" i="5"/>
  <c r="X868" i="5" s="1"/>
  <c r="V869" i="5"/>
  <c r="E869" i="5"/>
  <c r="V870" i="5"/>
  <c r="E870" i="5"/>
  <c r="V871" i="5"/>
  <c r="E871" i="5"/>
  <c r="X871" i="5" s="1"/>
  <c r="V872" i="5"/>
  <c r="E872" i="5"/>
  <c r="X872" i="5" s="1"/>
  <c r="V873" i="5"/>
  <c r="E873" i="5"/>
  <c r="V874" i="5"/>
  <c r="E874" i="5"/>
  <c r="X874" i="5" s="1"/>
  <c r="V875" i="5"/>
  <c r="E875" i="5"/>
  <c r="V876" i="5"/>
  <c r="E876" i="5"/>
  <c r="X876" i="5" s="1"/>
  <c r="V877" i="5"/>
  <c r="E877" i="5"/>
  <c r="V878" i="5"/>
  <c r="E878" i="5"/>
  <c r="V879" i="5"/>
  <c r="E879" i="5"/>
  <c r="X879" i="5" s="1"/>
  <c r="V880" i="5"/>
  <c r="E880" i="5"/>
  <c r="X880" i="5" s="1"/>
  <c r="V881" i="5"/>
  <c r="E881" i="5"/>
  <c r="V882" i="5"/>
  <c r="E882" i="5"/>
  <c r="X882" i="5" s="1"/>
  <c r="V883" i="5"/>
  <c r="E883" i="5"/>
  <c r="V884" i="5"/>
  <c r="E884" i="5"/>
  <c r="X884" i="5" s="1"/>
  <c r="V885" i="5"/>
  <c r="E885" i="5"/>
  <c r="V886" i="5"/>
  <c r="E886" i="5"/>
  <c r="V887" i="5"/>
  <c r="E887" i="5"/>
  <c r="X887" i="5" s="1"/>
  <c r="V888" i="5"/>
  <c r="E888" i="5"/>
  <c r="X888" i="5" s="1"/>
  <c r="V889" i="5"/>
  <c r="E889" i="5"/>
  <c r="V890" i="5"/>
  <c r="E890" i="5"/>
  <c r="V891" i="5"/>
  <c r="E891" i="5"/>
  <c r="V892" i="5"/>
  <c r="E892" i="5"/>
  <c r="X892" i="5" s="1"/>
  <c r="V893" i="5"/>
  <c r="E893" i="5"/>
  <c r="V894" i="5"/>
  <c r="E894" i="5"/>
  <c r="V895" i="5"/>
  <c r="E895" i="5"/>
  <c r="X895" i="5" s="1"/>
  <c r="V896" i="5"/>
  <c r="E896" i="5"/>
  <c r="X896" i="5" s="1"/>
  <c r="V897" i="5"/>
  <c r="E897" i="5"/>
  <c r="V898" i="5"/>
  <c r="E898" i="5"/>
  <c r="V899" i="5"/>
  <c r="E899" i="5"/>
  <c r="V900" i="5"/>
  <c r="E900" i="5"/>
  <c r="X900" i="5" s="1"/>
  <c r="V901" i="5"/>
  <c r="E901" i="5"/>
  <c r="V902" i="5"/>
  <c r="E902" i="5"/>
  <c r="V903" i="5"/>
  <c r="E903" i="5"/>
  <c r="X903" i="5" s="1"/>
  <c r="V904" i="5"/>
  <c r="E904" i="5"/>
  <c r="X904" i="5" s="1"/>
  <c r="V905" i="5"/>
  <c r="E905" i="5"/>
  <c r="V906" i="5"/>
  <c r="E906" i="5"/>
  <c r="V907" i="5"/>
  <c r="E907" i="5"/>
  <c r="V908" i="5"/>
  <c r="E908" i="5"/>
  <c r="V909" i="5"/>
  <c r="E909" i="5"/>
  <c r="V910" i="5"/>
  <c r="E910" i="5"/>
  <c r="V911" i="5"/>
  <c r="E911" i="5"/>
  <c r="X911" i="5" s="1"/>
  <c r="V912" i="5"/>
  <c r="E912" i="5"/>
  <c r="X912" i="5" s="1"/>
  <c r="V913" i="5"/>
  <c r="E913" i="5"/>
  <c r="V914" i="5"/>
  <c r="E914" i="5"/>
  <c r="V915" i="5"/>
  <c r="E915" i="5"/>
  <c r="V916" i="5"/>
  <c r="E916" i="5"/>
  <c r="X916" i="5" s="1"/>
  <c r="V917" i="5"/>
  <c r="E917" i="5"/>
  <c r="V918" i="5"/>
  <c r="E918" i="5"/>
  <c r="V919" i="5"/>
  <c r="E919" i="5"/>
  <c r="X919" i="5" s="1"/>
  <c r="V920" i="5"/>
  <c r="E920" i="5"/>
  <c r="X920" i="5" s="1"/>
  <c r="V921" i="5"/>
  <c r="E921" i="5"/>
  <c r="V922" i="5"/>
  <c r="E922" i="5"/>
  <c r="V923" i="5"/>
  <c r="E923" i="5"/>
  <c r="V924" i="5"/>
  <c r="E924" i="5"/>
  <c r="X924" i="5" s="1"/>
  <c r="V925" i="5"/>
  <c r="E925" i="5"/>
  <c r="V926" i="5"/>
  <c r="E926" i="5"/>
  <c r="V927" i="5"/>
  <c r="E927" i="5"/>
  <c r="X927" i="5" s="1"/>
  <c r="V928" i="5"/>
  <c r="E928" i="5"/>
  <c r="X928" i="5" s="1"/>
  <c r="V929" i="5"/>
  <c r="E929" i="5"/>
  <c r="V930" i="5"/>
  <c r="E930" i="5"/>
  <c r="V931" i="5"/>
  <c r="E931" i="5"/>
  <c r="V932" i="5"/>
  <c r="E932" i="5"/>
  <c r="X932" i="5" s="1"/>
  <c r="V933" i="5"/>
  <c r="E933" i="5"/>
  <c r="V934" i="5"/>
  <c r="E934" i="5"/>
  <c r="V935" i="5"/>
  <c r="E935" i="5"/>
  <c r="V936" i="5"/>
  <c r="E936" i="5"/>
  <c r="X936" i="5" s="1"/>
  <c r="V937" i="5"/>
  <c r="E937" i="5"/>
  <c r="V938" i="5"/>
  <c r="E938" i="5"/>
  <c r="X938" i="5" s="1"/>
  <c r="V939" i="5"/>
  <c r="E939" i="5"/>
  <c r="V940" i="5"/>
  <c r="E940" i="5"/>
  <c r="X940" i="5" s="1"/>
  <c r="V941" i="5"/>
  <c r="E941" i="5"/>
  <c r="V942" i="5"/>
  <c r="E942" i="5"/>
  <c r="V943" i="5"/>
  <c r="E943" i="5"/>
  <c r="V944" i="5"/>
  <c r="E944" i="5"/>
  <c r="V945" i="5"/>
  <c r="E945" i="5"/>
  <c r="V946" i="5"/>
  <c r="E946" i="5"/>
  <c r="V947" i="5"/>
  <c r="E947" i="5"/>
  <c r="V948" i="5"/>
  <c r="E948" i="5"/>
  <c r="X948" i="5" s="1"/>
  <c r="V949" i="5"/>
  <c r="E949" i="5"/>
  <c r="V950" i="5"/>
  <c r="E950" i="5"/>
  <c r="V951" i="5"/>
  <c r="E951" i="5"/>
  <c r="V952" i="5"/>
  <c r="E952" i="5"/>
  <c r="X952" i="5" s="1"/>
  <c r="V953" i="5"/>
  <c r="E953" i="5"/>
  <c r="V954" i="5"/>
  <c r="E954" i="5"/>
  <c r="X954" i="5" s="1"/>
  <c r="V955" i="5"/>
  <c r="E955" i="5"/>
  <c r="V956" i="5"/>
  <c r="E956" i="5"/>
  <c r="X956" i="5" s="1"/>
  <c r="V957" i="5"/>
  <c r="E957" i="5"/>
  <c r="V958" i="5"/>
  <c r="E958" i="5"/>
  <c r="V959" i="5"/>
  <c r="E959" i="5"/>
  <c r="V960" i="5"/>
  <c r="E960" i="5"/>
  <c r="X960" i="5" s="1"/>
  <c r="V961" i="5"/>
  <c r="E961" i="5"/>
  <c r="V962" i="5"/>
  <c r="E962" i="5"/>
  <c r="V963" i="5"/>
  <c r="E963" i="5"/>
  <c r="V964" i="5"/>
  <c r="E964" i="5"/>
  <c r="X964" i="5" s="1"/>
  <c r="V965" i="5"/>
  <c r="E965" i="5"/>
  <c r="V966" i="5"/>
  <c r="E966" i="5"/>
  <c r="V967" i="5"/>
  <c r="E967" i="5"/>
  <c r="X967" i="5" s="1"/>
  <c r="V968" i="5"/>
  <c r="E968" i="5"/>
  <c r="X968" i="5" s="1"/>
  <c r="V969" i="5"/>
  <c r="E969" i="5"/>
  <c r="V970" i="5"/>
  <c r="E970" i="5"/>
  <c r="V971" i="5"/>
  <c r="E971" i="5"/>
  <c r="V972" i="5"/>
  <c r="E972" i="5"/>
  <c r="X972" i="5" s="1"/>
  <c r="V973" i="5"/>
  <c r="E973" i="5"/>
  <c r="V974" i="5"/>
  <c r="E974" i="5"/>
  <c r="V975" i="5"/>
  <c r="E975" i="5"/>
  <c r="X975" i="5" s="1"/>
  <c r="V976" i="5"/>
  <c r="E976" i="5"/>
  <c r="V977" i="5"/>
  <c r="E977" i="5"/>
  <c r="V978" i="5"/>
  <c r="E978" i="5"/>
  <c r="V979" i="5"/>
  <c r="E979" i="5"/>
  <c r="V980" i="5"/>
  <c r="E980" i="5"/>
  <c r="X980" i="5" s="1"/>
  <c r="V981" i="5"/>
  <c r="E981" i="5"/>
  <c r="V982" i="5"/>
  <c r="E982" i="5"/>
  <c r="V983" i="5"/>
  <c r="E983" i="5"/>
  <c r="X983" i="5" s="1"/>
  <c r="V984" i="5"/>
  <c r="E984" i="5"/>
  <c r="X984" i="5" s="1"/>
  <c r="V985" i="5"/>
  <c r="E985" i="5"/>
  <c r="V986" i="5"/>
  <c r="E986" i="5"/>
  <c r="V987" i="5"/>
  <c r="E987" i="5"/>
  <c r="V988" i="5"/>
  <c r="E988" i="5"/>
  <c r="V989" i="5"/>
  <c r="E989" i="5"/>
  <c r="V990" i="5"/>
  <c r="E990" i="5"/>
  <c r="V991" i="5"/>
  <c r="E991" i="5"/>
  <c r="X991" i="5" s="1"/>
  <c r="V992" i="5"/>
  <c r="E992" i="5"/>
  <c r="X992" i="5" s="1"/>
  <c r="V993" i="5"/>
  <c r="E993" i="5"/>
  <c r="V994" i="5"/>
  <c r="E994" i="5"/>
  <c r="X994" i="5" s="1"/>
  <c r="V995" i="5"/>
  <c r="E995" i="5"/>
  <c r="V996" i="5"/>
  <c r="E996" i="5"/>
  <c r="X996" i="5" s="1"/>
  <c r="V997" i="5"/>
  <c r="E997" i="5"/>
  <c r="V998" i="5"/>
  <c r="E998" i="5"/>
  <c r="V999" i="5"/>
  <c r="E999" i="5"/>
  <c r="V1000" i="5"/>
  <c r="E1000" i="5"/>
  <c r="X1000" i="5" s="1"/>
  <c r="V1001" i="5"/>
  <c r="E1001" i="5"/>
  <c r="V1002" i="5"/>
  <c r="E1002" i="5"/>
  <c r="V1003" i="5"/>
  <c r="E1003" i="5"/>
  <c r="V1004" i="5"/>
  <c r="E1004" i="5"/>
  <c r="X1004" i="5" s="1"/>
  <c r="V1005" i="5"/>
  <c r="E1005" i="5"/>
  <c r="V1006" i="5"/>
  <c r="E1006" i="5"/>
  <c r="V1007" i="5"/>
  <c r="E1007" i="5"/>
  <c r="X1007" i="5" s="1"/>
  <c r="V1008" i="5"/>
  <c r="E1008" i="5"/>
  <c r="X1008" i="5" s="1"/>
  <c r="V1009" i="5"/>
  <c r="E1009" i="5"/>
  <c r="V1010" i="5"/>
  <c r="E1010" i="5"/>
  <c r="X1010" i="5" s="1"/>
  <c r="V1011" i="5"/>
  <c r="E1011" i="5"/>
  <c r="V1012" i="5"/>
  <c r="E1012" i="5"/>
  <c r="X1012" i="5" s="1"/>
  <c r="V1013" i="5"/>
  <c r="E1013" i="5"/>
  <c r="V1014" i="5"/>
  <c r="E1014" i="5"/>
  <c r="V1015" i="5"/>
  <c r="E1015" i="5"/>
  <c r="V1016" i="5"/>
  <c r="E1016" i="5"/>
  <c r="V1017" i="5"/>
  <c r="E1017" i="5"/>
  <c r="V1018" i="5"/>
  <c r="E1018" i="5"/>
  <c r="X1018" i="5" s="1"/>
  <c r="V1019" i="5"/>
  <c r="E1019" i="5"/>
  <c r="V1020" i="5"/>
  <c r="E1020" i="5"/>
  <c r="X1020" i="5" s="1"/>
  <c r="V1021" i="5"/>
  <c r="E1021" i="5"/>
  <c r="V1022" i="5"/>
  <c r="E1022" i="5"/>
  <c r="V1023" i="5"/>
  <c r="E1023" i="5"/>
  <c r="V1024" i="5"/>
  <c r="E1024" i="5"/>
  <c r="X1024" i="5" s="1"/>
  <c r="V1025" i="5"/>
  <c r="E1025" i="5"/>
  <c r="V1026" i="5"/>
  <c r="E1026" i="5"/>
  <c r="X1026" i="5" s="1"/>
  <c r="V1027" i="5"/>
  <c r="E1027" i="5"/>
  <c r="V1028" i="5"/>
  <c r="E1028" i="5"/>
  <c r="X1028" i="5" s="1"/>
  <c r="V1029" i="5"/>
  <c r="E1029" i="5"/>
  <c r="V1030" i="5"/>
  <c r="E1030" i="5"/>
  <c r="V1031" i="5"/>
  <c r="E1031" i="5"/>
  <c r="X1031" i="5" s="1"/>
  <c r="V1032" i="5"/>
  <c r="E1032" i="5"/>
  <c r="V1033" i="5"/>
  <c r="E1033" i="5"/>
  <c r="V1034" i="5"/>
  <c r="E1034" i="5"/>
  <c r="V1035" i="5"/>
  <c r="E1035" i="5"/>
  <c r="V1036" i="5"/>
  <c r="E1036" i="5"/>
  <c r="X1036" i="5" s="1"/>
  <c r="V1037" i="5"/>
  <c r="E1037" i="5"/>
  <c r="V1038" i="5"/>
  <c r="E1038" i="5"/>
  <c r="V1039" i="5"/>
  <c r="E1039" i="5"/>
  <c r="X1039" i="5" s="1"/>
  <c r="V1040" i="5"/>
  <c r="E1040" i="5"/>
  <c r="V1041" i="5"/>
  <c r="E1041" i="5"/>
  <c r="V1042" i="5"/>
  <c r="E1042" i="5"/>
  <c r="V1043" i="5"/>
  <c r="E1043" i="5"/>
  <c r="V1044" i="5"/>
  <c r="E1044" i="5"/>
  <c r="V1045" i="5"/>
  <c r="E1045" i="5"/>
  <c r="V1046" i="5"/>
  <c r="E1046" i="5"/>
  <c r="V1047" i="5"/>
  <c r="E1047" i="5"/>
  <c r="X1047" i="5" s="1"/>
  <c r="V1048" i="5"/>
  <c r="E1048" i="5"/>
  <c r="X1048" i="5" s="1"/>
  <c r="V1049" i="5"/>
  <c r="E1049" i="5"/>
  <c r="V1050" i="5"/>
  <c r="E1050" i="5"/>
  <c r="V1051" i="5"/>
  <c r="E1051" i="5"/>
  <c r="V1052" i="5"/>
  <c r="E1052" i="5"/>
  <c r="X1052" i="5" s="1"/>
  <c r="V1053" i="5"/>
  <c r="E1053" i="5"/>
  <c r="V1054" i="5"/>
  <c r="E1054" i="5"/>
  <c r="V1055" i="5"/>
  <c r="E1055" i="5"/>
  <c r="V1056" i="5"/>
  <c r="E1056" i="5"/>
  <c r="V1057" i="5"/>
  <c r="E1057" i="5"/>
  <c r="V1058" i="5"/>
  <c r="E1058" i="5"/>
  <c r="X1058" i="5" s="1"/>
  <c r="V1059" i="5"/>
  <c r="E1059" i="5"/>
  <c r="V1060" i="5"/>
  <c r="E1060" i="5"/>
  <c r="X1060" i="5" s="1"/>
  <c r="V1061" i="5"/>
  <c r="E1061" i="5"/>
  <c r="V1062" i="5"/>
  <c r="E1062" i="5"/>
  <c r="V1063" i="5"/>
  <c r="E1063" i="5"/>
  <c r="X1063" i="5" s="1"/>
  <c r="V1064" i="5"/>
  <c r="E1064" i="5"/>
  <c r="X1064" i="5" s="1"/>
  <c r="V1065" i="5"/>
  <c r="E1065" i="5"/>
  <c r="V1066" i="5"/>
  <c r="E1066" i="5"/>
  <c r="V1067" i="5"/>
  <c r="E1067" i="5"/>
  <c r="V1068" i="5"/>
  <c r="E1068" i="5"/>
  <c r="X1068" i="5" s="1"/>
  <c r="V1069" i="5"/>
  <c r="E1069" i="5"/>
  <c r="V1070" i="5"/>
  <c r="E1070" i="5"/>
  <c r="V1071" i="5"/>
  <c r="E1071" i="5"/>
  <c r="V1072" i="5"/>
  <c r="E1072" i="5"/>
  <c r="X1072" i="5" s="1"/>
  <c r="V1073" i="5"/>
  <c r="E1073" i="5"/>
  <c r="V1074" i="5"/>
  <c r="E1074" i="5"/>
  <c r="X1074" i="5" s="1"/>
  <c r="V1075" i="5"/>
  <c r="E1075" i="5"/>
  <c r="V1076" i="5"/>
  <c r="E1076" i="5"/>
  <c r="X1076" i="5" s="1"/>
  <c r="V1077" i="5"/>
  <c r="E1077" i="5"/>
  <c r="V1078" i="5"/>
  <c r="E1078" i="5"/>
  <c r="V1079" i="5"/>
  <c r="E1079" i="5"/>
  <c r="X1079" i="5" s="1"/>
  <c r="V1080" i="5"/>
  <c r="E1080" i="5"/>
  <c r="X1080" i="5" s="1"/>
  <c r="V1081" i="5"/>
  <c r="E1081" i="5"/>
  <c r="V1082" i="5"/>
  <c r="E1082" i="5"/>
  <c r="V1083" i="5"/>
  <c r="E1083" i="5"/>
  <c r="V1084" i="5"/>
  <c r="E1084" i="5"/>
  <c r="X1084" i="5" s="1"/>
  <c r="V1085" i="5"/>
  <c r="E1085" i="5"/>
  <c r="V1086" i="5"/>
  <c r="E1086" i="5"/>
  <c r="V1087" i="5"/>
  <c r="E1087" i="5"/>
  <c r="V1088" i="5"/>
  <c r="E1088" i="5"/>
  <c r="X1088" i="5" s="1"/>
  <c r="V1089" i="5"/>
  <c r="E1089" i="5"/>
  <c r="V1090" i="5"/>
  <c r="E1090" i="5"/>
  <c r="X1090" i="5" s="1"/>
  <c r="V1091" i="5"/>
  <c r="E1091" i="5"/>
  <c r="V1092" i="5"/>
  <c r="E1092" i="5"/>
  <c r="X1092" i="5" s="1"/>
  <c r="V1093" i="5"/>
  <c r="E1093" i="5"/>
  <c r="V1094" i="5"/>
  <c r="E1094" i="5"/>
  <c r="V1095" i="5"/>
  <c r="E1095" i="5"/>
  <c r="X1095" i="5" s="1"/>
  <c r="V1096" i="5"/>
  <c r="E1096" i="5"/>
  <c r="V1097" i="5"/>
  <c r="E1097" i="5"/>
  <c r="V1098" i="5"/>
  <c r="E1098" i="5"/>
  <c r="X1098" i="5" s="1"/>
  <c r="V1099" i="5"/>
  <c r="E1099" i="5"/>
  <c r="V1100" i="5"/>
  <c r="E1100" i="5"/>
  <c r="X1100" i="5" s="1"/>
  <c r="V1101" i="5"/>
  <c r="E1101" i="5"/>
  <c r="V1102" i="5"/>
  <c r="E1102" i="5"/>
  <c r="V1103" i="5"/>
  <c r="E1103" i="5"/>
  <c r="X1103" i="5" s="1"/>
  <c r="V1104" i="5"/>
  <c r="E1104" i="5"/>
  <c r="X1104" i="5" s="1"/>
  <c r="V1105" i="5"/>
  <c r="E1105" i="5"/>
  <c r="V1106" i="5"/>
  <c r="E1106" i="5"/>
  <c r="V1107" i="5"/>
  <c r="E1107" i="5"/>
  <c r="V1108" i="5"/>
  <c r="E1108" i="5"/>
  <c r="X1108" i="5" s="1"/>
  <c r="V1109" i="5"/>
  <c r="E1109" i="5"/>
  <c r="V1110" i="5"/>
  <c r="E1110" i="5"/>
  <c r="V1111" i="5"/>
  <c r="E1111" i="5"/>
  <c r="X1111" i="5" s="1"/>
  <c r="V1112" i="5"/>
  <c r="E1112" i="5"/>
  <c r="X1112" i="5" s="1"/>
  <c r="V1113" i="5"/>
  <c r="E1113" i="5"/>
  <c r="V1114" i="5"/>
  <c r="E1114" i="5"/>
  <c r="V1115" i="5"/>
  <c r="E1115" i="5"/>
  <c r="V1116" i="5"/>
  <c r="E1116" i="5"/>
  <c r="X1116" i="5" s="1"/>
  <c r="V1117" i="5"/>
  <c r="E1117" i="5"/>
  <c r="V1118" i="5"/>
  <c r="E1118" i="5"/>
  <c r="V1119" i="5"/>
  <c r="E1119" i="5"/>
  <c r="V1120" i="5"/>
  <c r="E1120" i="5"/>
  <c r="X1120" i="5" s="1"/>
  <c r="V1121" i="5"/>
  <c r="E1121" i="5"/>
  <c r="V1122" i="5"/>
  <c r="E1122" i="5"/>
  <c r="V1123" i="5"/>
  <c r="E1123" i="5"/>
  <c r="V1124" i="5"/>
  <c r="E1124" i="5"/>
  <c r="X1124" i="5" s="1"/>
  <c r="V1125" i="5"/>
  <c r="E1125" i="5"/>
  <c r="V1126" i="5"/>
  <c r="E1126" i="5"/>
  <c r="V1127" i="5"/>
  <c r="E1127" i="5"/>
  <c r="V1128" i="5"/>
  <c r="E1128" i="5"/>
  <c r="X1128" i="5" s="1"/>
  <c r="V1129" i="5"/>
  <c r="E1129" i="5"/>
  <c r="V1130" i="5"/>
  <c r="E1130" i="5"/>
  <c r="V1131" i="5"/>
  <c r="E1131" i="5"/>
  <c r="V1132" i="5"/>
  <c r="E1132" i="5"/>
  <c r="X1132" i="5" s="1"/>
  <c r="V1133" i="5"/>
  <c r="E1133" i="5"/>
  <c r="V1134" i="5"/>
  <c r="E1134" i="5"/>
  <c r="V1135" i="5"/>
  <c r="E1135" i="5"/>
  <c r="X1135" i="5" s="1"/>
  <c r="V1136" i="5"/>
  <c r="E1136" i="5"/>
  <c r="X1136" i="5" s="1"/>
  <c r="V1137" i="5"/>
  <c r="E1137" i="5"/>
  <c r="V1138" i="5"/>
  <c r="E1138" i="5"/>
  <c r="X1138" i="5" s="1"/>
  <c r="V1139" i="5"/>
  <c r="E1139" i="5"/>
  <c r="V1140" i="5"/>
  <c r="E1140" i="5"/>
  <c r="X1140" i="5" s="1"/>
  <c r="V1141" i="5"/>
  <c r="E1141" i="5"/>
  <c r="V1142" i="5"/>
  <c r="E1142" i="5"/>
  <c r="V1143" i="5"/>
  <c r="E1143" i="5"/>
  <c r="X1143" i="5" s="1"/>
  <c r="V1144" i="5"/>
  <c r="E1144" i="5"/>
  <c r="V1145" i="5"/>
  <c r="E1145" i="5"/>
  <c r="V1146" i="5"/>
  <c r="E1146" i="5"/>
  <c r="V1147" i="5"/>
  <c r="E1147" i="5"/>
  <c r="V1148" i="5"/>
  <c r="E1148" i="5"/>
  <c r="V1149" i="5"/>
  <c r="E1149" i="5"/>
  <c r="V1150" i="5"/>
  <c r="E1150" i="5"/>
  <c r="V1151" i="5"/>
  <c r="E1151" i="5"/>
  <c r="X1151" i="5" s="1"/>
  <c r="V1152" i="5"/>
  <c r="E1152" i="5"/>
  <c r="V1153" i="5"/>
  <c r="E1153" i="5"/>
  <c r="V1154" i="5"/>
  <c r="E1154" i="5"/>
  <c r="X1154" i="5" s="1"/>
  <c r="V1155" i="5"/>
  <c r="E1155" i="5"/>
  <c r="V1156" i="5"/>
  <c r="E1156" i="5"/>
  <c r="X1156" i="5" s="1"/>
  <c r="V1157" i="5"/>
  <c r="E1157" i="5"/>
  <c r="V1158" i="5"/>
  <c r="E1158" i="5"/>
  <c r="V1159" i="5"/>
  <c r="E1159" i="5"/>
  <c r="X1159" i="5" s="1"/>
  <c r="V1160" i="5"/>
  <c r="E1160" i="5"/>
  <c r="X1160" i="5" s="1"/>
  <c r="V1161" i="5"/>
  <c r="E1161" i="5"/>
  <c r="V1162" i="5"/>
  <c r="E1162" i="5"/>
  <c r="X1162" i="5" s="1"/>
  <c r="V1163" i="5"/>
  <c r="E1163" i="5"/>
  <c r="V1164" i="5"/>
  <c r="E1164" i="5"/>
  <c r="X1164" i="5" s="1"/>
  <c r="V1165" i="5"/>
  <c r="E1165" i="5"/>
  <c r="V1166" i="5"/>
  <c r="E1166" i="5"/>
  <c r="V1167" i="5"/>
  <c r="E1167" i="5"/>
  <c r="X1167" i="5" s="1"/>
  <c r="V1168" i="5"/>
  <c r="E1168" i="5"/>
  <c r="V1169" i="5"/>
  <c r="E1169" i="5"/>
  <c r="V1170" i="5"/>
  <c r="E1170" i="5"/>
  <c r="V1171" i="5"/>
  <c r="E1171" i="5"/>
  <c r="V1172" i="5"/>
  <c r="E1172" i="5"/>
  <c r="X1172" i="5" s="1"/>
  <c r="V1173" i="5"/>
  <c r="E1173" i="5"/>
  <c r="V1174" i="5"/>
  <c r="E1174" i="5"/>
  <c r="V1175" i="5"/>
  <c r="E1175" i="5"/>
  <c r="X1175" i="5" s="1"/>
  <c r="V1176" i="5"/>
  <c r="E1176" i="5"/>
  <c r="X1176" i="5" s="1"/>
  <c r="V1177" i="5"/>
  <c r="E1177" i="5"/>
  <c r="V1178" i="5"/>
  <c r="E1178" i="5"/>
  <c r="V1179" i="5"/>
  <c r="E1179" i="5"/>
  <c r="V1180" i="5"/>
  <c r="E1180" i="5"/>
  <c r="X1180" i="5" s="1"/>
  <c r="V1181" i="5"/>
  <c r="E1181" i="5"/>
  <c r="V1182" i="5"/>
  <c r="E1182" i="5"/>
  <c r="V1183" i="5"/>
  <c r="E1183" i="5"/>
  <c r="X1183" i="5" s="1"/>
  <c r="V1184" i="5"/>
  <c r="E1184" i="5"/>
  <c r="X1184" i="5" s="1"/>
  <c r="V1185" i="5"/>
  <c r="E1185" i="5"/>
  <c r="V1186" i="5"/>
  <c r="E1186" i="5"/>
  <c r="V1187" i="5"/>
  <c r="E1187" i="5"/>
  <c r="V1188" i="5"/>
  <c r="E1188" i="5"/>
  <c r="X1188" i="5" s="1"/>
  <c r="V1189" i="5"/>
  <c r="E1189" i="5"/>
  <c r="V1190" i="5"/>
  <c r="E1190" i="5"/>
  <c r="V1191" i="5"/>
  <c r="E1191" i="5"/>
  <c r="X1191" i="5" s="1"/>
  <c r="V1192" i="5"/>
  <c r="E1192" i="5"/>
  <c r="X1192" i="5" s="1"/>
  <c r="V1193" i="5"/>
  <c r="E1193" i="5"/>
  <c r="V1194" i="5"/>
  <c r="E1194" i="5"/>
  <c r="V1195" i="5"/>
  <c r="E1195" i="5"/>
  <c r="V1196" i="5"/>
  <c r="E1196" i="5"/>
  <c r="V1197" i="5"/>
  <c r="E1197" i="5"/>
  <c r="V1198" i="5"/>
  <c r="E1198" i="5"/>
  <c r="V1199" i="5"/>
  <c r="E1199" i="5"/>
  <c r="X1199" i="5" s="1"/>
  <c r="V1200" i="5"/>
  <c r="E1200" i="5"/>
  <c r="X1200" i="5" s="1"/>
  <c r="V1201" i="5"/>
  <c r="E1201" i="5"/>
  <c r="V1202" i="5"/>
  <c r="E1202" i="5"/>
  <c r="V1203" i="5"/>
  <c r="E1203" i="5"/>
  <c r="V1204" i="5"/>
  <c r="E1204" i="5"/>
  <c r="X1204" i="5" s="1"/>
  <c r="V1205" i="5"/>
  <c r="E1205" i="5"/>
  <c r="V1206" i="5"/>
  <c r="E1206" i="5"/>
  <c r="V1207" i="5"/>
  <c r="E1207" i="5"/>
  <c r="X1207" i="5" s="1"/>
  <c r="V1208" i="5"/>
  <c r="E1208" i="5"/>
  <c r="X1208" i="5" s="1"/>
  <c r="V1209" i="5"/>
  <c r="E1209" i="5"/>
  <c r="V1210" i="5"/>
  <c r="E1210" i="5"/>
  <c r="V1211" i="5"/>
  <c r="E1211" i="5"/>
  <c r="V1212" i="5"/>
  <c r="E1212" i="5"/>
  <c r="X1212" i="5" s="1"/>
  <c r="V1213" i="5"/>
  <c r="E1213" i="5"/>
  <c r="V1214" i="5"/>
  <c r="E1214" i="5"/>
  <c r="V1215" i="5"/>
  <c r="E1215" i="5"/>
  <c r="X1215" i="5" s="1"/>
  <c r="V1216" i="5"/>
  <c r="E1216" i="5"/>
  <c r="X1216" i="5" s="1"/>
  <c r="V1217" i="5"/>
  <c r="E1217" i="5"/>
  <c r="V1218" i="5"/>
  <c r="E1218" i="5"/>
  <c r="X1218" i="5" s="1"/>
  <c r="V1219" i="5"/>
  <c r="E1219" i="5"/>
  <c r="V1220" i="5"/>
  <c r="E1220" i="5"/>
  <c r="V1221" i="5"/>
  <c r="E1221" i="5"/>
  <c r="V1222" i="5"/>
  <c r="E1222" i="5"/>
  <c r="V1223" i="5"/>
  <c r="E1223" i="5"/>
  <c r="X1223" i="5" s="1"/>
  <c r="V1224" i="5"/>
  <c r="E1224" i="5"/>
  <c r="X1224" i="5" s="1"/>
  <c r="V1225" i="5"/>
  <c r="E1225" i="5"/>
  <c r="V1226" i="5"/>
  <c r="E1226" i="5"/>
  <c r="V1227" i="5"/>
  <c r="E1227" i="5"/>
  <c r="V1228" i="5"/>
  <c r="E1228" i="5"/>
  <c r="X1228" i="5" s="1"/>
  <c r="V1229" i="5"/>
  <c r="E1229" i="5"/>
  <c r="V1230" i="5"/>
  <c r="E1230" i="5"/>
  <c r="V1231" i="5"/>
  <c r="E1231" i="5"/>
  <c r="X1231" i="5" s="1"/>
  <c r="V1232" i="5"/>
  <c r="E1232" i="5"/>
  <c r="X1232" i="5" s="1"/>
  <c r="V1233" i="5"/>
  <c r="E1233" i="5"/>
  <c r="V1234" i="5"/>
  <c r="E1234" i="5"/>
  <c r="V1235" i="5"/>
  <c r="E1235" i="5"/>
  <c r="V1236" i="5"/>
  <c r="E1236" i="5"/>
  <c r="X1236" i="5" s="1"/>
  <c r="V1237" i="5"/>
  <c r="E1237" i="5"/>
  <c r="V1238" i="5"/>
  <c r="E1238" i="5"/>
  <c r="V1239" i="5"/>
  <c r="E1239" i="5"/>
  <c r="X1239" i="5" s="1"/>
  <c r="V1240" i="5"/>
  <c r="E1240" i="5"/>
  <c r="X1240" i="5" s="1"/>
  <c r="V1241" i="5"/>
  <c r="E1241" i="5"/>
  <c r="V1242" i="5"/>
  <c r="E1242" i="5"/>
  <c r="V1243" i="5"/>
  <c r="E1243" i="5"/>
  <c r="V1244" i="5"/>
  <c r="E1244" i="5"/>
  <c r="X1244" i="5" s="1"/>
  <c r="V1245" i="5"/>
  <c r="E1245" i="5"/>
  <c r="V1246" i="5"/>
  <c r="E1246" i="5"/>
  <c r="V1247" i="5"/>
  <c r="E1247" i="5"/>
  <c r="X1247" i="5" s="1"/>
  <c r="V1248" i="5"/>
  <c r="E1248" i="5"/>
  <c r="X1248" i="5" s="1"/>
  <c r="V1249" i="5"/>
  <c r="E1249" i="5"/>
  <c r="V1250" i="5"/>
  <c r="E1250" i="5"/>
  <c r="V1251" i="5"/>
  <c r="E1251" i="5"/>
  <c r="V1252" i="5"/>
  <c r="E1252" i="5"/>
  <c r="X1252" i="5" s="1"/>
  <c r="V1253" i="5"/>
  <c r="E1253" i="5"/>
  <c r="V1254" i="5"/>
  <c r="E1254" i="5"/>
  <c r="V1255" i="5"/>
  <c r="E1255" i="5"/>
  <c r="X1255" i="5" s="1"/>
  <c r="V1256" i="5"/>
  <c r="E1256" i="5"/>
  <c r="X1256" i="5" s="1"/>
  <c r="V1257" i="5"/>
  <c r="E1257" i="5"/>
  <c r="V1258" i="5"/>
  <c r="E1258" i="5"/>
  <c r="V1259" i="5"/>
  <c r="E1259" i="5"/>
  <c r="V1260" i="5"/>
  <c r="E1260" i="5"/>
  <c r="X1260" i="5" s="1"/>
  <c r="V1261" i="5"/>
  <c r="E1261" i="5"/>
  <c r="V1262" i="5"/>
  <c r="E1262" i="5"/>
  <c r="V1263" i="5"/>
  <c r="E1263" i="5"/>
  <c r="X1263" i="5" s="1"/>
  <c r="V1264" i="5"/>
  <c r="E1264" i="5"/>
  <c r="X1264" i="5" s="1"/>
  <c r="V1265" i="5"/>
  <c r="E1265" i="5"/>
  <c r="V1266" i="5"/>
  <c r="E1266" i="5"/>
  <c r="V1267" i="5"/>
  <c r="E1267" i="5"/>
  <c r="V1268" i="5"/>
  <c r="E1268" i="5"/>
  <c r="V1269" i="5"/>
  <c r="E1269" i="5"/>
  <c r="V1270" i="5"/>
  <c r="E1270" i="5"/>
  <c r="V1271" i="5"/>
  <c r="E1271" i="5"/>
  <c r="V1272" i="5"/>
  <c r="E1272" i="5"/>
  <c r="X1272" i="5" s="1"/>
  <c r="V1273" i="5"/>
  <c r="E1273" i="5"/>
  <c r="V1274" i="5"/>
  <c r="E1274" i="5"/>
  <c r="V1275" i="5"/>
  <c r="E1275" i="5"/>
  <c r="V1276" i="5"/>
  <c r="E1276" i="5"/>
  <c r="X1276" i="5" s="1"/>
  <c r="V1277" i="5"/>
  <c r="E1277" i="5"/>
  <c r="V1278" i="5"/>
  <c r="E1278" i="5"/>
  <c r="V1279" i="5"/>
  <c r="E1279" i="5"/>
  <c r="X1279" i="5" s="1"/>
  <c r="V1280" i="5"/>
  <c r="E1280" i="5"/>
  <c r="X1280" i="5" s="1"/>
  <c r="V1281" i="5"/>
  <c r="E1281" i="5"/>
  <c r="V1282" i="5"/>
  <c r="E1282" i="5"/>
  <c r="V1283" i="5"/>
  <c r="E1283" i="5"/>
  <c r="V1284" i="5"/>
  <c r="E1284" i="5"/>
  <c r="X1284" i="5" s="1"/>
  <c r="V1285" i="5"/>
  <c r="E1285" i="5"/>
  <c r="V1286" i="5"/>
  <c r="E1286" i="5"/>
  <c r="V1287" i="5"/>
  <c r="E1287" i="5"/>
  <c r="X1287" i="5" s="1"/>
  <c r="V1288" i="5"/>
  <c r="E1288" i="5"/>
  <c r="V1289" i="5"/>
  <c r="E1289" i="5"/>
  <c r="V1290" i="5"/>
  <c r="E1290" i="5"/>
  <c r="V1291" i="5"/>
  <c r="E1291" i="5"/>
  <c r="V1292" i="5"/>
  <c r="E1292" i="5"/>
  <c r="X1292" i="5" s="1"/>
  <c r="V1293" i="5"/>
  <c r="E1293" i="5"/>
  <c r="V1294" i="5"/>
  <c r="E1294" i="5"/>
  <c r="V1295" i="5"/>
  <c r="E1295" i="5"/>
  <c r="X1295" i="5" s="1"/>
  <c r="V1296" i="5"/>
  <c r="E1296" i="5"/>
  <c r="X1296" i="5" s="1"/>
  <c r="V1297" i="5"/>
  <c r="E1297" i="5"/>
  <c r="V1298" i="5"/>
  <c r="E1298" i="5"/>
  <c r="V1299" i="5"/>
  <c r="E1299" i="5"/>
  <c r="V1300" i="5"/>
  <c r="E1300" i="5"/>
  <c r="X1300" i="5" s="1"/>
  <c r="V1301" i="5"/>
  <c r="E1301" i="5"/>
  <c r="V1302" i="5"/>
  <c r="E1302" i="5"/>
  <c r="V1303" i="5"/>
  <c r="E1303" i="5"/>
  <c r="X1303" i="5" s="1"/>
  <c r="V1304" i="5"/>
  <c r="E1304" i="5"/>
  <c r="X1304" i="5" s="1"/>
  <c r="V1305" i="5"/>
  <c r="E1305" i="5"/>
  <c r="V1306" i="5"/>
  <c r="E1306" i="5"/>
  <c r="V1307" i="5"/>
  <c r="E1307" i="5"/>
  <c r="V1308" i="5"/>
  <c r="E1308" i="5"/>
  <c r="X1308" i="5" s="1"/>
  <c r="V1309" i="5"/>
  <c r="E1309" i="5"/>
  <c r="V1310" i="5"/>
  <c r="E1310" i="5"/>
  <c r="V1311" i="5"/>
  <c r="E1311" i="5"/>
  <c r="X1311" i="5" s="1"/>
  <c r="V1312" i="5"/>
  <c r="E1312" i="5"/>
  <c r="X1312" i="5" s="1"/>
  <c r="V1313" i="5"/>
  <c r="E1313" i="5"/>
  <c r="V1314" i="5"/>
  <c r="E1314" i="5"/>
  <c r="V1315" i="5"/>
  <c r="E1315" i="5"/>
  <c r="V1316" i="5"/>
  <c r="E1316" i="5"/>
  <c r="X1316" i="5" s="1"/>
  <c r="V1317" i="5"/>
  <c r="E1317" i="5"/>
  <c r="V1318" i="5"/>
  <c r="E1318" i="5"/>
  <c r="V1319" i="5"/>
  <c r="E1319" i="5"/>
  <c r="X1319" i="5" s="1"/>
  <c r="V1320" i="5"/>
  <c r="E1320" i="5"/>
  <c r="X1320" i="5" s="1"/>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V1334" i="5"/>
  <c r="E1334" i="5"/>
  <c r="V1335" i="5"/>
  <c r="E1335" i="5"/>
  <c r="X1335" i="5" s="1"/>
  <c r="V1336" i="5"/>
  <c r="E1336" i="5"/>
  <c r="X1336" i="5" s="1"/>
  <c r="V1337" i="5"/>
  <c r="E1337" i="5"/>
  <c r="V1338" i="5"/>
  <c r="E1338" i="5"/>
  <c r="V1339" i="5"/>
  <c r="E1339" i="5"/>
  <c r="V1340" i="5"/>
  <c r="E1340" i="5"/>
  <c r="X1340" i="5" s="1"/>
  <c r="V1341" i="5"/>
  <c r="E1341" i="5"/>
  <c r="V1342" i="5"/>
  <c r="E1342" i="5"/>
  <c r="V1343" i="5"/>
  <c r="E1343" i="5"/>
  <c r="X1343" i="5" s="1"/>
  <c r="V1344" i="5"/>
  <c r="E1344" i="5"/>
  <c r="X1344" i="5" s="1"/>
  <c r="V1345" i="5"/>
  <c r="E1345" i="5"/>
  <c r="V1346" i="5"/>
  <c r="E1346" i="5"/>
  <c r="V1347" i="5"/>
  <c r="E1347" i="5"/>
  <c r="V1348" i="5"/>
  <c r="E1348" i="5"/>
  <c r="X1348" i="5" s="1"/>
  <c r="V1349" i="5"/>
  <c r="E1349" i="5"/>
  <c r="V1350" i="5"/>
  <c r="E1350" i="5"/>
  <c r="V1351" i="5"/>
  <c r="E1351" i="5"/>
  <c r="X1351" i="5" s="1"/>
  <c r="V1352" i="5"/>
  <c r="E1352" i="5"/>
  <c r="X1352" i="5" s="1"/>
  <c r="V1353" i="5"/>
  <c r="E1353" i="5"/>
  <c r="V1354" i="5"/>
  <c r="E1354" i="5"/>
  <c r="X1354" i="5" s="1"/>
  <c r="V1355" i="5"/>
  <c r="E1355" i="5"/>
  <c r="V1356" i="5"/>
  <c r="E1356" i="5"/>
  <c r="X1356" i="5" s="1"/>
  <c r="V1357" i="5"/>
  <c r="E1357" i="5"/>
  <c r="V1358" i="5"/>
  <c r="E1358" i="5"/>
  <c r="V1359" i="5"/>
  <c r="E1359" i="5"/>
  <c r="X1359" i="5" s="1"/>
  <c r="V1360" i="5"/>
  <c r="E1360" i="5"/>
  <c r="X1360" i="5" s="1"/>
  <c r="V1361" i="5"/>
  <c r="E1361" i="5"/>
  <c r="V1362" i="5"/>
  <c r="E1362" i="5"/>
  <c r="V1363" i="5"/>
  <c r="E1363" i="5"/>
  <c r="V1364" i="5"/>
  <c r="E1364" i="5"/>
  <c r="X1364" i="5" s="1"/>
  <c r="V1365" i="5"/>
  <c r="E1365" i="5"/>
  <c r="V1366" i="5"/>
  <c r="E1366" i="5"/>
  <c r="V1367" i="5"/>
  <c r="E1367" i="5"/>
  <c r="V1368" i="5"/>
  <c r="E1368" i="5"/>
  <c r="X1368" i="5" s="1"/>
  <c r="V1369" i="5"/>
  <c r="E1369" i="5"/>
  <c r="V1370" i="5"/>
  <c r="E1370" i="5"/>
  <c r="X1370" i="5" s="1"/>
  <c r="V1371" i="5"/>
  <c r="E1371" i="5"/>
  <c r="V1372" i="5"/>
  <c r="E1372" i="5"/>
  <c r="X1372" i="5" s="1"/>
  <c r="V1373" i="5"/>
  <c r="E1373" i="5"/>
  <c r="V1374" i="5"/>
  <c r="E1374" i="5"/>
  <c r="V1375" i="5"/>
  <c r="E1375" i="5"/>
  <c r="X1375" i="5" s="1"/>
  <c r="V1376" i="5"/>
  <c r="E1376" i="5"/>
  <c r="X1376" i="5" s="1"/>
  <c r="V1377" i="5"/>
  <c r="E1377" i="5"/>
  <c r="V1378" i="5"/>
  <c r="E1378" i="5"/>
  <c r="V1379" i="5"/>
  <c r="E1379" i="5"/>
  <c r="V1380" i="5"/>
  <c r="E1380" i="5"/>
  <c r="X1380" i="5" s="1"/>
  <c r="V1381" i="5"/>
  <c r="E1381" i="5"/>
  <c r="V1382" i="5"/>
  <c r="E1382" i="5"/>
  <c r="V1383" i="5"/>
  <c r="E1383" i="5"/>
  <c r="V1384" i="5"/>
  <c r="E1384" i="5"/>
  <c r="X1384" i="5" s="1"/>
  <c r="V1385" i="5"/>
  <c r="E1385" i="5"/>
  <c r="V1386" i="5"/>
  <c r="E1386" i="5"/>
  <c r="X1386" i="5" s="1"/>
  <c r="V1387" i="5"/>
  <c r="E1387" i="5"/>
  <c r="V1388" i="5"/>
  <c r="E1388" i="5"/>
  <c r="X1388" i="5" s="1"/>
  <c r="V1389" i="5"/>
  <c r="E1389" i="5"/>
  <c r="V1390" i="5"/>
  <c r="E1390" i="5"/>
  <c r="V1391" i="5"/>
  <c r="E1391" i="5"/>
  <c r="V1392" i="5"/>
  <c r="E1392" i="5"/>
  <c r="X1392" i="5" s="1"/>
  <c r="V1393" i="5"/>
  <c r="E1393" i="5"/>
  <c r="V1394" i="5"/>
  <c r="E1394" i="5"/>
  <c r="X1394" i="5" s="1"/>
  <c r="V1395" i="5"/>
  <c r="E1395" i="5"/>
  <c r="V1396" i="5"/>
  <c r="E1396" i="5"/>
  <c r="X1396" i="5" s="1"/>
  <c r="V1397" i="5"/>
  <c r="E1397" i="5"/>
  <c r="V1398" i="5"/>
  <c r="E1398" i="5"/>
  <c r="V1399" i="5"/>
  <c r="E1399" i="5"/>
  <c r="X1399" i="5" s="1"/>
  <c r="V1400" i="5"/>
  <c r="E1400" i="5"/>
  <c r="X1400" i="5" s="1"/>
  <c r="V1401" i="5"/>
  <c r="E1401" i="5"/>
  <c r="V1402" i="5"/>
  <c r="E1402" i="5"/>
  <c r="V1403" i="5"/>
  <c r="E1403" i="5"/>
  <c r="V1404" i="5"/>
  <c r="E1404" i="5"/>
  <c r="V1405" i="5"/>
  <c r="E1405" i="5"/>
  <c r="V1406" i="5"/>
  <c r="E1406" i="5"/>
  <c r="V1407" i="5"/>
  <c r="E1407" i="5"/>
  <c r="X1407" i="5" s="1"/>
  <c r="V1408" i="5"/>
  <c r="E1408" i="5"/>
  <c r="X1408" i="5" s="1"/>
  <c r="V1409" i="5"/>
  <c r="E1409" i="5"/>
  <c r="V1410" i="5"/>
  <c r="E1410" i="5"/>
  <c r="X1410" i="5" s="1"/>
  <c r="V1411" i="5"/>
  <c r="E1411" i="5"/>
  <c r="V1412" i="5"/>
  <c r="E1412" i="5"/>
  <c r="V1413" i="5"/>
  <c r="E1413" i="5"/>
  <c r="V1414" i="5"/>
  <c r="E1414" i="5"/>
  <c r="V1415" i="5"/>
  <c r="E1415" i="5"/>
  <c r="V1416" i="5"/>
  <c r="E1416" i="5"/>
  <c r="X1416" i="5" s="1"/>
  <c r="V1417" i="5"/>
  <c r="E1417" i="5"/>
  <c r="V1418" i="5"/>
  <c r="E1418" i="5"/>
  <c r="X1418" i="5" s="1"/>
  <c r="V1419" i="5"/>
  <c r="E1419" i="5"/>
  <c r="V1420" i="5"/>
  <c r="E1420" i="5"/>
  <c r="X1420" i="5" s="1"/>
  <c r="V1421" i="5"/>
  <c r="E1421" i="5"/>
  <c r="V1422" i="5"/>
  <c r="E1422" i="5"/>
  <c r="V1423" i="5"/>
  <c r="E1423" i="5"/>
  <c r="X1423" i="5" s="1"/>
  <c r="V1424" i="5"/>
  <c r="E1424" i="5"/>
  <c r="X1424" i="5" s="1"/>
  <c r="V1425" i="5"/>
  <c r="E1425" i="5"/>
  <c r="V1426" i="5"/>
  <c r="E1426" i="5"/>
  <c r="X1426" i="5" s="1"/>
  <c r="V1427" i="5"/>
  <c r="E1427" i="5"/>
  <c r="V1428" i="5"/>
  <c r="E1428" i="5"/>
  <c r="V1429" i="5"/>
  <c r="E1429" i="5"/>
  <c r="V1430" i="5"/>
  <c r="E1430" i="5"/>
  <c r="V1431" i="5"/>
  <c r="E1431" i="5"/>
  <c r="X1431" i="5" s="1"/>
  <c r="V1432" i="5"/>
  <c r="E1432" i="5"/>
  <c r="X1432" i="5" s="1"/>
  <c r="V1433" i="5"/>
  <c r="E1433" i="5"/>
  <c r="V1434" i="5"/>
  <c r="E1434" i="5"/>
  <c r="X1434" i="5" s="1"/>
  <c r="V1435" i="5"/>
  <c r="E1435" i="5"/>
  <c r="V1436" i="5"/>
  <c r="E1436" i="5"/>
  <c r="X1436" i="5" s="1"/>
  <c r="V1437" i="5"/>
  <c r="E1437" i="5"/>
  <c r="V1438" i="5"/>
  <c r="E1438" i="5"/>
  <c r="V1439" i="5"/>
  <c r="E1439" i="5"/>
  <c r="X1439" i="5" s="1"/>
  <c r="V1440" i="5"/>
  <c r="E1440" i="5"/>
  <c r="X1440" i="5" s="1"/>
  <c r="V1441" i="5"/>
  <c r="E1441" i="5"/>
  <c r="V1442" i="5"/>
  <c r="E1442" i="5"/>
  <c r="X1442" i="5" s="1"/>
  <c r="V1443" i="5"/>
  <c r="E1443" i="5"/>
  <c r="V1444" i="5"/>
  <c r="E1444" i="5"/>
  <c r="X1444" i="5" s="1"/>
  <c r="V1445" i="5"/>
  <c r="E1445" i="5"/>
  <c r="V1446" i="5"/>
  <c r="E1446" i="5"/>
  <c r="V1447" i="5"/>
  <c r="E1447" i="5"/>
  <c r="X1447" i="5" s="1"/>
  <c r="V1448" i="5"/>
  <c r="E1448" i="5"/>
  <c r="X1448" i="5" s="1"/>
  <c r="V1449" i="5"/>
  <c r="E1449" i="5"/>
  <c r="V1450" i="5"/>
  <c r="E1450" i="5"/>
  <c r="X1450" i="5" s="1"/>
  <c r="V1451" i="5"/>
  <c r="E1451" i="5"/>
  <c r="V1452" i="5"/>
  <c r="E1452" i="5"/>
  <c r="X1452" i="5" s="1"/>
  <c r="V1453" i="5"/>
  <c r="E1453" i="5"/>
  <c r="V1454" i="5"/>
  <c r="E1454" i="5"/>
  <c r="V1455" i="5"/>
  <c r="E1455" i="5"/>
  <c r="X1455" i="5" s="1"/>
  <c r="V1456" i="5"/>
  <c r="E1456" i="5"/>
  <c r="X1456" i="5" s="1"/>
  <c r="V1457" i="5"/>
  <c r="E1457" i="5"/>
  <c r="V1458" i="5"/>
  <c r="E1458" i="5"/>
  <c r="X1458" i="5" s="1"/>
  <c r="V1459" i="5"/>
  <c r="E1459" i="5"/>
  <c r="V1460" i="5"/>
  <c r="E1460" i="5"/>
  <c r="X1460" i="5" s="1"/>
  <c r="V1461" i="5"/>
  <c r="E1461" i="5"/>
  <c r="V1462" i="5"/>
  <c r="E1462" i="5"/>
  <c r="V1463" i="5"/>
  <c r="E1463" i="5"/>
  <c r="X1463" i="5" s="1"/>
  <c r="V1464" i="5"/>
  <c r="E1464" i="5"/>
  <c r="X1464" i="5" s="1"/>
  <c r="V1465" i="5"/>
  <c r="E1465" i="5"/>
  <c r="V1466" i="5"/>
  <c r="E1466" i="5"/>
  <c r="X1466" i="5" s="1"/>
  <c r="V1467" i="5"/>
  <c r="E1467" i="5"/>
  <c r="V1468" i="5"/>
  <c r="E1468" i="5"/>
  <c r="X1468" i="5" s="1"/>
  <c r="V1469" i="5"/>
  <c r="E1469" i="5"/>
  <c r="V1470" i="5"/>
  <c r="E1470" i="5"/>
  <c r="V1471" i="5"/>
  <c r="E1471" i="5"/>
  <c r="X1471" i="5" s="1"/>
  <c r="V1472" i="5"/>
  <c r="E1472" i="5"/>
  <c r="X1472" i="5" s="1"/>
  <c r="V1473" i="5"/>
  <c r="E1473" i="5"/>
  <c r="V1474" i="5"/>
  <c r="E1474" i="5"/>
  <c r="X1474" i="5" s="1"/>
  <c r="V1475" i="5"/>
  <c r="E1475" i="5"/>
  <c r="V1476" i="5"/>
  <c r="E1476" i="5"/>
  <c r="X1476" i="5" s="1"/>
  <c r="V1477" i="5"/>
  <c r="E1477" i="5"/>
  <c r="V1478" i="5"/>
  <c r="E1478" i="5"/>
  <c r="V1479" i="5"/>
  <c r="E1479" i="5"/>
  <c r="X1479" i="5" s="1"/>
  <c r="V1480" i="5"/>
  <c r="E1480" i="5"/>
  <c r="X1480" i="5" s="1"/>
  <c r="V1481" i="5"/>
  <c r="E1481" i="5"/>
  <c r="V1482" i="5"/>
  <c r="E1482" i="5"/>
  <c r="X1482" i="5" s="1"/>
  <c r="V1483" i="5"/>
  <c r="E1483" i="5"/>
  <c r="V1484" i="5"/>
  <c r="E1484" i="5"/>
  <c r="X1484" i="5" s="1"/>
  <c r="V1485" i="5"/>
  <c r="E1485" i="5"/>
  <c r="V1486" i="5"/>
  <c r="E1486" i="5"/>
  <c r="V1487" i="5"/>
  <c r="E1487" i="5"/>
  <c r="X1487" i="5" s="1"/>
  <c r="V1488" i="5"/>
  <c r="E1488" i="5"/>
  <c r="X1488" i="5" s="1"/>
  <c r="V1489" i="5"/>
  <c r="E1489" i="5"/>
  <c r="V1490" i="5"/>
  <c r="E1490" i="5"/>
  <c r="X1490" i="5" s="1"/>
  <c r="V1491" i="5"/>
  <c r="E1491" i="5"/>
  <c r="V1492" i="5"/>
  <c r="E1492" i="5"/>
  <c r="X1492" i="5" s="1"/>
  <c r="V1493" i="5"/>
  <c r="E1493" i="5"/>
  <c r="V1494" i="5"/>
  <c r="E1494" i="5"/>
  <c r="V1495" i="5"/>
  <c r="E1495" i="5"/>
  <c r="X1495" i="5" s="1"/>
  <c r="V1496" i="5"/>
  <c r="E1496" i="5"/>
  <c r="X1496" i="5" s="1"/>
  <c r="V1497" i="5"/>
  <c r="E1497" i="5"/>
  <c r="V1498" i="5"/>
  <c r="E1498" i="5"/>
  <c r="X1498" i="5" s="1"/>
  <c r="V1499" i="5"/>
  <c r="E1499" i="5"/>
  <c r="V1500" i="5"/>
  <c r="E1500" i="5"/>
  <c r="X1500" i="5" s="1"/>
  <c r="V1501" i="5"/>
  <c r="E1501" i="5"/>
  <c r="V1502" i="5"/>
  <c r="E1502" i="5"/>
  <c r="V1503" i="5"/>
  <c r="E1503" i="5"/>
  <c r="X1503" i="5" s="1"/>
  <c r="V1504" i="5"/>
  <c r="E1504" i="5"/>
  <c r="V1505" i="5"/>
  <c r="E1505" i="5"/>
  <c r="V1506" i="5"/>
  <c r="E1506" i="5"/>
  <c r="X1506" i="5" s="1"/>
  <c r="V1507" i="5"/>
  <c r="E1507" i="5"/>
  <c r="V1508" i="5"/>
  <c r="E1508" i="5"/>
  <c r="X1508" i="5" s="1"/>
  <c r="V1509" i="5"/>
  <c r="E1509" i="5"/>
  <c r="V1510" i="5"/>
  <c r="E1510" i="5"/>
  <c r="V1511" i="5"/>
  <c r="E1511" i="5"/>
  <c r="V1512" i="5"/>
  <c r="E1512" i="5"/>
  <c r="X1512" i="5" s="1"/>
  <c r="V1513" i="5"/>
  <c r="E1513" i="5"/>
  <c r="V1514" i="5"/>
  <c r="E1514" i="5"/>
  <c r="X1514" i="5" s="1"/>
  <c r="V1515" i="5"/>
  <c r="E1515" i="5"/>
  <c r="V1516" i="5"/>
  <c r="E1516" i="5"/>
  <c r="V1517" i="5"/>
  <c r="E1517" i="5"/>
  <c r="V1518" i="5"/>
  <c r="E1518" i="5"/>
  <c r="V1519" i="5"/>
  <c r="E1519" i="5"/>
  <c r="X1519" i="5" s="1"/>
  <c r="V1520" i="5"/>
  <c r="E1520" i="5"/>
  <c r="X1520" i="5" s="1"/>
  <c r="V1521" i="5"/>
  <c r="E1521" i="5"/>
  <c r="V1522" i="5"/>
  <c r="E1522" i="5"/>
  <c r="X1522" i="5" s="1"/>
  <c r="V1523" i="5"/>
  <c r="E1523" i="5"/>
  <c r="V1524" i="5"/>
  <c r="E1524" i="5"/>
  <c r="X1524" i="5" s="1"/>
  <c r="V1525" i="5"/>
  <c r="E1525" i="5"/>
  <c r="V1526" i="5"/>
  <c r="E1526" i="5"/>
  <c r="V1527" i="5"/>
  <c r="E1527" i="5"/>
  <c r="V1528" i="5"/>
  <c r="E1528" i="5"/>
  <c r="X1528" i="5" s="1"/>
  <c r="V1529" i="5"/>
  <c r="E1529" i="5"/>
  <c r="V1530" i="5"/>
  <c r="E1530" i="5"/>
  <c r="X1530" i="5" s="1"/>
  <c r="V1531" i="5"/>
  <c r="E1531" i="5"/>
  <c r="V1532" i="5"/>
  <c r="E1532" i="5"/>
  <c r="X1532" i="5" s="1"/>
  <c r="V1533" i="5"/>
  <c r="E1533" i="5"/>
  <c r="V1534" i="5"/>
  <c r="E1534" i="5"/>
  <c r="V1535" i="5"/>
  <c r="E1535" i="5"/>
  <c r="V1536" i="5"/>
  <c r="E1536" i="5"/>
  <c r="X1536" i="5" s="1"/>
  <c r="V1537" i="5"/>
  <c r="E1537" i="5"/>
  <c r="V1538" i="5"/>
  <c r="E1538" i="5"/>
  <c r="X1538" i="5" s="1"/>
  <c r="V1539" i="5"/>
  <c r="E1539" i="5"/>
  <c r="V1540" i="5"/>
  <c r="E1540" i="5"/>
  <c r="X1540" i="5" s="1"/>
  <c r="V1541" i="5"/>
  <c r="E1541" i="5"/>
  <c r="V1542" i="5"/>
  <c r="E1542" i="5"/>
  <c r="V1543" i="5"/>
  <c r="E1543" i="5"/>
  <c r="V1544" i="5"/>
  <c r="E1544" i="5"/>
  <c r="X1544" i="5" s="1"/>
  <c r="V1545" i="5"/>
  <c r="E1545" i="5"/>
  <c r="V1546" i="5"/>
  <c r="E1546" i="5"/>
  <c r="V1547" i="5"/>
  <c r="E1547" i="5"/>
  <c r="V1548" i="5"/>
  <c r="E1548" i="5"/>
  <c r="X1548" i="5" s="1"/>
  <c r="V1549" i="5"/>
  <c r="E1549" i="5"/>
  <c r="V1550" i="5"/>
  <c r="E1550" i="5"/>
  <c r="V1551" i="5"/>
  <c r="E1551" i="5"/>
  <c r="X1551" i="5" s="1"/>
  <c r="V1552" i="5"/>
  <c r="E1552" i="5"/>
  <c r="X1552" i="5" s="1"/>
  <c r="V1553" i="5"/>
  <c r="E1553" i="5"/>
  <c r="V1554" i="5"/>
  <c r="E1554" i="5"/>
  <c r="V1555" i="5"/>
  <c r="E1555" i="5"/>
  <c r="V1556" i="5"/>
  <c r="E1556" i="5"/>
  <c r="X1556" i="5" s="1"/>
  <c r="V1557" i="5"/>
  <c r="E1557" i="5"/>
  <c r="V1558" i="5"/>
  <c r="E1558" i="5"/>
  <c r="V1559" i="5"/>
  <c r="E1559" i="5"/>
  <c r="X1559" i="5" s="1"/>
  <c r="V1560" i="5"/>
  <c r="E1560" i="5"/>
  <c r="X1560" i="5" s="1"/>
  <c r="V1561" i="5"/>
  <c r="E1561" i="5"/>
  <c r="V1562" i="5"/>
  <c r="E1562" i="5"/>
  <c r="V1563" i="5"/>
  <c r="E1563" i="5"/>
  <c r="V1564" i="5"/>
  <c r="E1564" i="5"/>
  <c r="X1564" i="5" s="1"/>
  <c r="V1565" i="5"/>
  <c r="E1565" i="5"/>
  <c r="V1566" i="5"/>
  <c r="E1566" i="5"/>
  <c r="V1567" i="5"/>
  <c r="E1567" i="5"/>
  <c r="V1568" i="5"/>
  <c r="E1568" i="5"/>
  <c r="X1568" i="5" s="1"/>
  <c r="V1569" i="5"/>
  <c r="E1569" i="5"/>
  <c r="V1570" i="5"/>
  <c r="E1570" i="5"/>
  <c r="V1571" i="5"/>
  <c r="E1571" i="5"/>
  <c r="V1572" i="5"/>
  <c r="E1572" i="5"/>
  <c r="X1572" i="5" s="1"/>
  <c r="V1573" i="5"/>
  <c r="E1573" i="5"/>
  <c r="V1574" i="5"/>
  <c r="E1574" i="5"/>
  <c r="V1575" i="5"/>
  <c r="E1575" i="5"/>
  <c r="X1575" i="5" s="1"/>
  <c r="V1576" i="5"/>
  <c r="E1576" i="5"/>
  <c r="X1576" i="5" s="1"/>
  <c r="V1577" i="5"/>
  <c r="E1577" i="5"/>
  <c r="V1578" i="5"/>
  <c r="E1578" i="5"/>
  <c r="V1579" i="5"/>
  <c r="E1579" i="5"/>
  <c r="V1580" i="5"/>
  <c r="E1580" i="5"/>
  <c r="V1581" i="5"/>
  <c r="E1581" i="5"/>
  <c r="V1582" i="5"/>
  <c r="E1582" i="5"/>
  <c r="V1583" i="5"/>
  <c r="E1583" i="5"/>
  <c r="V1584" i="5"/>
  <c r="E1584" i="5"/>
  <c r="X1584" i="5" s="1"/>
  <c r="V1585" i="5"/>
  <c r="E1585" i="5"/>
  <c r="V1586" i="5"/>
  <c r="E1586" i="5"/>
  <c r="V1587" i="5"/>
  <c r="E1587" i="5"/>
  <c r="V1588" i="5"/>
  <c r="E1588" i="5"/>
  <c r="X1588" i="5" s="1"/>
  <c r="V1589" i="5"/>
  <c r="E1589" i="5"/>
  <c r="V1590" i="5"/>
  <c r="E1590" i="5"/>
  <c r="V1591" i="5"/>
  <c r="E1591" i="5"/>
  <c r="X1591" i="5" s="1"/>
  <c r="V1592" i="5"/>
  <c r="E1592" i="5"/>
  <c r="X1592" i="5" s="1"/>
  <c r="V1593" i="5"/>
  <c r="E1593" i="5"/>
  <c r="V1594" i="5"/>
  <c r="E1594" i="5"/>
  <c r="V1595" i="5"/>
  <c r="E1595" i="5"/>
  <c r="V1596" i="5"/>
  <c r="E1596" i="5"/>
  <c r="X1596" i="5" s="1"/>
  <c r="V1597" i="5"/>
  <c r="E1597" i="5"/>
  <c r="V1598" i="5"/>
  <c r="E1598" i="5"/>
  <c r="V1599" i="5"/>
  <c r="E1599" i="5"/>
  <c r="X1599" i="5" s="1"/>
  <c r="V1600" i="5"/>
  <c r="E1600" i="5"/>
  <c r="V1601" i="5"/>
  <c r="E1601" i="5"/>
  <c r="V1602" i="5"/>
  <c r="E1602" i="5"/>
  <c r="V1603" i="5"/>
  <c r="E1603" i="5"/>
  <c r="V1604" i="5"/>
  <c r="E1604" i="5"/>
  <c r="X1604" i="5" s="1"/>
  <c r="V1605" i="5"/>
  <c r="E1605" i="5"/>
  <c r="V1606" i="5"/>
  <c r="E1606" i="5"/>
  <c r="V1607" i="5"/>
  <c r="E1607" i="5"/>
  <c r="X1607" i="5" s="1"/>
  <c r="V1608" i="5"/>
  <c r="E1608" i="5"/>
  <c r="V1609" i="5"/>
  <c r="E1609" i="5"/>
  <c r="V1610" i="5"/>
  <c r="E1610" i="5"/>
  <c r="V1611" i="5"/>
  <c r="E1611" i="5"/>
  <c r="V1612" i="5"/>
  <c r="E1612" i="5"/>
  <c r="X1612" i="5" s="1"/>
  <c r="V1613" i="5"/>
  <c r="E1613" i="5"/>
  <c r="V1614" i="5"/>
  <c r="E1614" i="5"/>
  <c r="V1615" i="5"/>
  <c r="E1615" i="5"/>
  <c r="X1615" i="5" s="1"/>
  <c r="V1616" i="5"/>
  <c r="E1616" i="5"/>
  <c r="X1616" i="5" s="1"/>
  <c r="V1617" i="5"/>
  <c r="E1617" i="5"/>
  <c r="V1618" i="5"/>
  <c r="E1618" i="5"/>
  <c r="V1619" i="5"/>
  <c r="E1619" i="5"/>
  <c r="V1620" i="5"/>
  <c r="E1620" i="5"/>
  <c r="X1620" i="5" s="1"/>
  <c r="V1621" i="5"/>
  <c r="E1621" i="5"/>
  <c r="V1622" i="5"/>
  <c r="E1622" i="5"/>
  <c r="V1623" i="5"/>
  <c r="E1623" i="5"/>
  <c r="V1624" i="5"/>
  <c r="E1624" i="5"/>
  <c r="X1624" i="5" s="1"/>
  <c r="V1625" i="5"/>
  <c r="E1625" i="5"/>
  <c r="V1626" i="5"/>
  <c r="E1626" i="5"/>
  <c r="V1627" i="5"/>
  <c r="E1627" i="5"/>
  <c r="V1628" i="5"/>
  <c r="E1628" i="5"/>
  <c r="X1628" i="5" s="1"/>
  <c r="V1629" i="5"/>
  <c r="E1629" i="5"/>
  <c r="V1630" i="5"/>
  <c r="E1630" i="5"/>
  <c r="V1631" i="5"/>
  <c r="E1631" i="5"/>
  <c r="X1631" i="5" s="1"/>
  <c r="V1632" i="5"/>
  <c r="E1632" i="5"/>
  <c r="X1632" i="5" s="1"/>
  <c r="V1633" i="5"/>
  <c r="E1633" i="5"/>
  <c r="V1634" i="5"/>
  <c r="E1634" i="5"/>
  <c r="V1635" i="5"/>
  <c r="E1635" i="5"/>
  <c r="V1636" i="5"/>
  <c r="E1636" i="5"/>
  <c r="X1636" i="5" s="1"/>
  <c r="V1637" i="5"/>
  <c r="E1637" i="5"/>
  <c r="V1638" i="5"/>
  <c r="E1638" i="5"/>
  <c r="V1639" i="5"/>
  <c r="E1639" i="5"/>
  <c r="X1639" i="5" s="1"/>
  <c r="V1640" i="5"/>
  <c r="E1640" i="5"/>
  <c r="X1640" i="5" s="1"/>
  <c r="V1641" i="5"/>
  <c r="E1641" i="5"/>
  <c r="V1642" i="5"/>
  <c r="E1642" i="5"/>
  <c r="V1643" i="5"/>
  <c r="E1643" i="5"/>
  <c r="V1644" i="5"/>
  <c r="E1644" i="5"/>
  <c r="X1644" i="5" s="1"/>
  <c r="V1645" i="5"/>
  <c r="E1645" i="5"/>
  <c r="V1646" i="5"/>
  <c r="E1646" i="5"/>
  <c r="V1647" i="5"/>
  <c r="E1647" i="5"/>
  <c r="X1647" i="5" s="1"/>
  <c r="V1648" i="5"/>
  <c r="E1648" i="5"/>
  <c r="V1649" i="5"/>
  <c r="E1649" i="5"/>
  <c r="V1650" i="5"/>
  <c r="E1650" i="5"/>
  <c r="V1651" i="5"/>
  <c r="E1651" i="5"/>
  <c r="V1652" i="5"/>
  <c r="E1652" i="5"/>
  <c r="X1652" i="5" s="1"/>
  <c r="V1653" i="5"/>
  <c r="E1653" i="5"/>
  <c r="V1654" i="5"/>
  <c r="E1654" i="5"/>
  <c r="V1655" i="5"/>
  <c r="E1655" i="5"/>
  <c r="X1655" i="5" s="1"/>
  <c r="V1656" i="5"/>
  <c r="E1656" i="5"/>
  <c r="X1656" i="5" s="1"/>
  <c r="V1657" i="5"/>
  <c r="E1657" i="5"/>
  <c r="V1658" i="5"/>
  <c r="E1658" i="5"/>
  <c r="V1659" i="5"/>
  <c r="E1659" i="5"/>
  <c r="V1660" i="5"/>
  <c r="E1660" i="5"/>
  <c r="X1660" i="5" s="1"/>
  <c r="V1661" i="5"/>
  <c r="E1661" i="5"/>
  <c r="V1662" i="5"/>
  <c r="E1662" i="5"/>
  <c r="V1663" i="5"/>
  <c r="E1663" i="5"/>
  <c r="X1663" i="5" s="1"/>
  <c r="V1664" i="5"/>
  <c r="E1664" i="5"/>
  <c r="X1664" i="5" s="1"/>
  <c r="V1665" i="5"/>
  <c r="E1665" i="5"/>
  <c r="V1666" i="5"/>
  <c r="E1666" i="5"/>
  <c r="V1667" i="5"/>
  <c r="E1667" i="5"/>
  <c r="V1668" i="5"/>
  <c r="E1668" i="5"/>
  <c r="V1669" i="5"/>
  <c r="E1669" i="5"/>
  <c r="V1670" i="5"/>
  <c r="E1670" i="5"/>
  <c r="V1671" i="5"/>
  <c r="E1671" i="5"/>
  <c r="V1672" i="5"/>
  <c r="E1672" i="5"/>
  <c r="X1672" i="5" s="1"/>
  <c r="V1673" i="5"/>
  <c r="E1673" i="5"/>
  <c r="V1674" i="5"/>
  <c r="E1674" i="5"/>
  <c r="V1675" i="5"/>
  <c r="E1675" i="5"/>
  <c r="V1676" i="5"/>
  <c r="E1676" i="5"/>
  <c r="X1676" i="5" s="1"/>
  <c r="V1677" i="5"/>
  <c r="E1677" i="5"/>
  <c r="V1678" i="5"/>
  <c r="E1678" i="5"/>
  <c r="V1679" i="5"/>
  <c r="E1679" i="5"/>
  <c r="X1679" i="5" s="1"/>
  <c r="V1680" i="5"/>
  <c r="E1680" i="5"/>
  <c r="X1680" i="5" s="1"/>
  <c r="V1681" i="5"/>
  <c r="E1681" i="5"/>
  <c r="V1682" i="5"/>
  <c r="E1682" i="5"/>
  <c r="V1683" i="5"/>
  <c r="E1683" i="5"/>
  <c r="V1684" i="5"/>
  <c r="E1684" i="5"/>
  <c r="X1684" i="5" s="1"/>
  <c r="V1685" i="5"/>
  <c r="E1685" i="5"/>
  <c r="V1686" i="5"/>
  <c r="E1686" i="5"/>
  <c r="V1687" i="5"/>
  <c r="E1687" i="5"/>
  <c r="X1687" i="5" s="1"/>
  <c r="V1688" i="5"/>
  <c r="E1688" i="5"/>
  <c r="X1688" i="5" s="1"/>
  <c r="V1689" i="5"/>
  <c r="E1689" i="5"/>
  <c r="V1690" i="5"/>
  <c r="E1690" i="5"/>
  <c r="V1691" i="5"/>
  <c r="E1691" i="5"/>
  <c r="V1692" i="5"/>
  <c r="E1692" i="5"/>
  <c r="X1692" i="5" s="1"/>
  <c r="V1693" i="5"/>
  <c r="E1693" i="5"/>
  <c r="V1694" i="5"/>
  <c r="E1694" i="5"/>
  <c r="V1695" i="5"/>
  <c r="E1695" i="5"/>
  <c r="X1695" i="5" s="1"/>
  <c r="V1696" i="5"/>
  <c r="E1696" i="5"/>
  <c r="X1696" i="5" s="1"/>
  <c r="V1697" i="5"/>
  <c r="E1697" i="5"/>
  <c r="V1698" i="5"/>
  <c r="E1698" i="5"/>
  <c r="V1699" i="5"/>
  <c r="E1699" i="5"/>
  <c r="V1700" i="5"/>
  <c r="E1700" i="5"/>
  <c r="V1701" i="5"/>
  <c r="E1701" i="5"/>
  <c r="V1702" i="5"/>
  <c r="E1702" i="5"/>
  <c r="V1703" i="5"/>
  <c r="E1703" i="5"/>
  <c r="X1703" i="5" s="1"/>
  <c r="V1704" i="5"/>
  <c r="E1704" i="5"/>
  <c r="X1704" i="5" s="1"/>
  <c r="V1705" i="5"/>
  <c r="E1705" i="5"/>
  <c r="V1706" i="5"/>
  <c r="E1706" i="5"/>
  <c r="V1707" i="5"/>
  <c r="E1707" i="5"/>
  <c r="V1708" i="5"/>
  <c r="E1708" i="5"/>
  <c r="X1708" i="5" s="1"/>
  <c r="V1709" i="5"/>
  <c r="E1709" i="5"/>
  <c r="V1710" i="5"/>
  <c r="E1710" i="5"/>
  <c r="V1711" i="5"/>
  <c r="E1711" i="5"/>
  <c r="X1711" i="5" s="1"/>
  <c r="V1712" i="5"/>
  <c r="E1712" i="5"/>
  <c r="X1712" i="5" s="1"/>
  <c r="V1713" i="5"/>
  <c r="E1713" i="5"/>
  <c r="V1714" i="5"/>
  <c r="E1714" i="5"/>
  <c r="V1715" i="5"/>
  <c r="E1715" i="5"/>
  <c r="V1716" i="5"/>
  <c r="E1716" i="5"/>
  <c r="X1716" i="5" s="1"/>
  <c r="V1717" i="5"/>
  <c r="E1717" i="5"/>
  <c r="V1718" i="5"/>
  <c r="E1718" i="5"/>
  <c r="V1719" i="5"/>
  <c r="E1719" i="5"/>
  <c r="X1719" i="5" s="1"/>
  <c r="V1720" i="5"/>
  <c r="E1720" i="5"/>
  <c r="X1720" i="5" s="1"/>
  <c r="V1721" i="5"/>
  <c r="E1721" i="5"/>
  <c r="V1722" i="5"/>
  <c r="E1722" i="5"/>
  <c r="V1723" i="5"/>
  <c r="E1723" i="5"/>
  <c r="V1724" i="5"/>
  <c r="E1724" i="5"/>
  <c r="X1724" i="5" s="1"/>
  <c r="V1725" i="5"/>
  <c r="E1725" i="5"/>
  <c r="V1726" i="5"/>
  <c r="E1726" i="5"/>
  <c r="V1727" i="5"/>
  <c r="E1727" i="5"/>
  <c r="V1728" i="5"/>
  <c r="E1728" i="5"/>
  <c r="X1728" i="5" s="1"/>
  <c r="V1729" i="5"/>
  <c r="E1729" i="5"/>
  <c r="V1730" i="5"/>
  <c r="E1730" i="5"/>
  <c r="V1731" i="5"/>
  <c r="E1731" i="5"/>
  <c r="V1732" i="5"/>
  <c r="E1732" i="5"/>
  <c r="X1732" i="5" s="1"/>
  <c r="V1733" i="5"/>
  <c r="E1733" i="5"/>
  <c r="V1734" i="5"/>
  <c r="E1734" i="5"/>
  <c r="V1735" i="5"/>
  <c r="E1735" i="5"/>
  <c r="X1735" i="5" s="1"/>
  <c r="V1736" i="5"/>
  <c r="E1736" i="5"/>
  <c r="V1737" i="5"/>
  <c r="E1737" i="5"/>
  <c r="V1738" i="5"/>
  <c r="E1738" i="5"/>
  <c r="V1739" i="5"/>
  <c r="E1739" i="5"/>
  <c r="V1740" i="5"/>
  <c r="E1740" i="5"/>
  <c r="X1740" i="5" s="1"/>
  <c r="V1741" i="5"/>
  <c r="E1741" i="5"/>
  <c r="V1742" i="5"/>
  <c r="E1742" i="5"/>
  <c r="V1743" i="5"/>
  <c r="E1743" i="5"/>
  <c r="X1743" i="5" s="1"/>
  <c r="V1744" i="5"/>
  <c r="E1744" i="5"/>
  <c r="V1745" i="5"/>
  <c r="E1745" i="5"/>
  <c r="V1746" i="5"/>
  <c r="E1746" i="5"/>
  <c r="V1747" i="5"/>
  <c r="E1747" i="5"/>
  <c r="V1748" i="5"/>
  <c r="E1748" i="5"/>
  <c r="V1749" i="5"/>
  <c r="E1749" i="5"/>
  <c r="V1750" i="5"/>
  <c r="E1750" i="5"/>
  <c r="V1751" i="5"/>
  <c r="E1751" i="5"/>
  <c r="X1751" i="5" s="1"/>
  <c r="V1752" i="5"/>
  <c r="E1752" i="5"/>
  <c r="X1752" i="5" s="1"/>
  <c r="V1753" i="5"/>
  <c r="E1753" i="5"/>
  <c r="V1754" i="5"/>
  <c r="E1754" i="5"/>
  <c r="V1755" i="5"/>
  <c r="E1755" i="5"/>
  <c r="V1756" i="5"/>
  <c r="E1756" i="5"/>
  <c r="X1756" i="5" s="1"/>
  <c r="V1757" i="5"/>
  <c r="E1757" i="5"/>
  <c r="V1758" i="5"/>
  <c r="E1758" i="5"/>
  <c r="V1759" i="5"/>
  <c r="E1759" i="5"/>
  <c r="X1759" i="5" s="1"/>
  <c r="V1760" i="5"/>
  <c r="E1760" i="5"/>
  <c r="X1760" i="5" s="1"/>
  <c r="V1761" i="5"/>
  <c r="E1761" i="5"/>
  <c r="V1762" i="5"/>
  <c r="E1762" i="5"/>
  <c r="V1763" i="5"/>
  <c r="E1763" i="5"/>
  <c r="V1764" i="5"/>
  <c r="E1764" i="5"/>
  <c r="X1764" i="5" s="1"/>
  <c r="V1765" i="5"/>
  <c r="E1765" i="5"/>
  <c r="V1766" i="5"/>
  <c r="E1766" i="5"/>
  <c r="V1767" i="5"/>
  <c r="E1767" i="5"/>
  <c r="X1767" i="5" s="1"/>
  <c r="V1768" i="5"/>
  <c r="E1768" i="5"/>
  <c r="X1768" i="5" s="1"/>
  <c r="V1769" i="5"/>
  <c r="E1769" i="5"/>
  <c r="V1770" i="5"/>
  <c r="E1770" i="5"/>
  <c r="V1771" i="5"/>
  <c r="E1771" i="5"/>
  <c r="V1772" i="5"/>
  <c r="E1772" i="5"/>
  <c r="X1772" i="5" s="1"/>
  <c r="V1773" i="5"/>
  <c r="E1773" i="5"/>
  <c r="V1774" i="5"/>
  <c r="E1774" i="5"/>
  <c r="V1775" i="5"/>
  <c r="E1775" i="5"/>
  <c r="X1775" i="5" s="1"/>
  <c r="V1776" i="5"/>
  <c r="E1776" i="5"/>
  <c r="X1776" i="5" s="1"/>
  <c r="V1777" i="5"/>
  <c r="E1777" i="5"/>
  <c r="V1778" i="5"/>
  <c r="E1778" i="5"/>
  <c r="V1779" i="5"/>
  <c r="E1779" i="5"/>
  <c r="V1780" i="5"/>
  <c r="E1780" i="5"/>
  <c r="X1780" i="5" s="1"/>
  <c r="V1781" i="5"/>
  <c r="E1781" i="5"/>
  <c r="V1782" i="5"/>
  <c r="E1782" i="5"/>
  <c r="V1783" i="5"/>
  <c r="E1783" i="5"/>
  <c r="X1783" i="5" s="1"/>
  <c r="V1784" i="5"/>
  <c r="E1784" i="5"/>
  <c r="X1784" i="5" s="1"/>
  <c r="V1785" i="5"/>
  <c r="E1785" i="5"/>
  <c r="V1786" i="5"/>
  <c r="E1786" i="5"/>
  <c r="V1787" i="5"/>
  <c r="E1787" i="5"/>
  <c r="V1788" i="5"/>
  <c r="E1788" i="5"/>
  <c r="X1788" i="5" s="1"/>
  <c r="V1789" i="5"/>
  <c r="E1789" i="5"/>
  <c r="V1790" i="5"/>
  <c r="E1790" i="5"/>
  <c r="V1791" i="5"/>
  <c r="E1791" i="5"/>
  <c r="X1791" i="5" s="1"/>
  <c r="V1792" i="5"/>
  <c r="E1792" i="5"/>
  <c r="X1792" i="5" s="1"/>
  <c r="V1793" i="5"/>
  <c r="E1793" i="5"/>
  <c r="V1794" i="5"/>
  <c r="E1794" i="5"/>
  <c r="V1795" i="5"/>
  <c r="E1795" i="5"/>
  <c r="V1796" i="5"/>
  <c r="E1796" i="5"/>
  <c r="X1796" i="5" s="1"/>
  <c r="V1797" i="5"/>
  <c r="E1797" i="5"/>
  <c r="V1798" i="5"/>
  <c r="E1798" i="5"/>
  <c r="V1799" i="5"/>
  <c r="E1799" i="5"/>
  <c r="X1799" i="5" s="1"/>
  <c r="V1800" i="5"/>
  <c r="E1800" i="5"/>
  <c r="X1800" i="5" s="1"/>
  <c r="V1801" i="5"/>
  <c r="E1801" i="5"/>
  <c r="V1802" i="5"/>
  <c r="E1802" i="5"/>
  <c r="V1803" i="5"/>
  <c r="E1803" i="5"/>
  <c r="V1804" i="5"/>
  <c r="E1804" i="5"/>
  <c r="X1804" i="5" s="1"/>
  <c r="V1805" i="5"/>
  <c r="E1805" i="5"/>
  <c r="V1806" i="5"/>
  <c r="E1806" i="5"/>
  <c r="V1807" i="5"/>
  <c r="E1807" i="5"/>
  <c r="V1808" i="5"/>
  <c r="E1808" i="5"/>
  <c r="V1809" i="5"/>
  <c r="E1809" i="5"/>
  <c r="V1810" i="5"/>
  <c r="E1810" i="5"/>
  <c r="V1811" i="5"/>
  <c r="E1811" i="5"/>
  <c r="V1812" i="5"/>
  <c r="E1812" i="5"/>
  <c r="X1812" i="5" s="1"/>
  <c r="V1813" i="5"/>
  <c r="E1813" i="5"/>
  <c r="V1814" i="5"/>
  <c r="E1814" i="5"/>
  <c r="V1815" i="5"/>
  <c r="E1815" i="5"/>
  <c r="X1815" i="5" s="1"/>
  <c r="V1816" i="5"/>
  <c r="E1816" i="5"/>
  <c r="X1816" i="5" s="1"/>
  <c r="V1817" i="5"/>
  <c r="E1817" i="5"/>
  <c r="V1818" i="5"/>
  <c r="E1818" i="5"/>
  <c r="V1819" i="5"/>
  <c r="E1819" i="5"/>
  <c r="V1820" i="5"/>
  <c r="E1820" i="5"/>
  <c r="X1820" i="5" s="1"/>
  <c r="V1821" i="5"/>
  <c r="E1821" i="5"/>
  <c r="V1822" i="5"/>
  <c r="E1822" i="5"/>
  <c r="V1823" i="5"/>
  <c r="E1823" i="5"/>
  <c r="X1823" i="5" s="1"/>
  <c r="V1824" i="5"/>
  <c r="E1824" i="5"/>
  <c r="X1824" i="5" s="1"/>
  <c r="V1825" i="5"/>
  <c r="E1825" i="5"/>
  <c r="V1826" i="5"/>
  <c r="E1826" i="5"/>
  <c r="X1826" i="5" s="1"/>
  <c r="V1827" i="5"/>
  <c r="E1827" i="5"/>
  <c r="V1828" i="5"/>
  <c r="E1828" i="5"/>
  <c r="V1829" i="5"/>
  <c r="E1829" i="5"/>
  <c r="V1830" i="5"/>
  <c r="E1830" i="5"/>
  <c r="V1831" i="5"/>
  <c r="E1831" i="5"/>
  <c r="V1832" i="5"/>
  <c r="E1832" i="5"/>
  <c r="X1832" i="5" s="1"/>
  <c r="V1833" i="5"/>
  <c r="E1833" i="5"/>
  <c r="V1834" i="5"/>
  <c r="E1834" i="5"/>
  <c r="V1835" i="5"/>
  <c r="E1835" i="5"/>
  <c r="V1836" i="5"/>
  <c r="E1836" i="5"/>
  <c r="X1836" i="5" s="1"/>
  <c r="V1837" i="5"/>
  <c r="E1837" i="5"/>
  <c r="V1838" i="5"/>
  <c r="E1838" i="5"/>
  <c r="V1839" i="5"/>
  <c r="E1839" i="5"/>
  <c r="X1839" i="5" s="1"/>
  <c r="V1840" i="5"/>
  <c r="E1840" i="5"/>
  <c r="X1840" i="5" s="1"/>
  <c r="V1841" i="5"/>
  <c r="E1841" i="5"/>
  <c r="V1842" i="5"/>
  <c r="E1842" i="5"/>
  <c r="V1843" i="5"/>
  <c r="E1843" i="5"/>
  <c r="V1844" i="5"/>
  <c r="E1844" i="5"/>
  <c r="V1845" i="5"/>
  <c r="E1845" i="5"/>
  <c r="V1846" i="5"/>
  <c r="E1846" i="5"/>
  <c r="V1847" i="5"/>
  <c r="E1847" i="5"/>
  <c r="V1848" i="5"/>
  <c r="E1848" i="5"/>
  <c r="X1848" i="5" s="1"/>
  <c r="V1849" i="5"/>
  <c r="E1849" i="5"/>
  <c r="V1850" i="5"/>
  <c r="E1850" i="5"/>
  <c r="X1850" i="5" s="1"/>
  <c r="V1851" i="5"/>
  <c r="E1851" i="5"/>
  <c r="V1852" i="5"/>
  <c r="E1852" i="5"/>
  <c r="X1852" i="5" s="1"/>
  <c r="V1853" i="5"/>
  <c r="E1853" i="5"/>
  <c r="V1854" i="5"/>
  <c r="E1854" i="5"/>
  <c r="V1855" i="5"/>
  <c r="E1855" i="5"/>
  <c r="V1856" i="5"/>
  <c r="E1856" i="5"/>
  <c r="X1856" i="5" s="1"/>
  <c r="V1857" i="5"/>
  <c r="E1857" i="5"/>
  <c r="V1858" i="5"/>
  <c r="E1858" i="5"/>
  <c r="X1858" i="5" s="1"/>
  <c r="V1859" i="5"/>
  <c r="E1859" i="5"/>
  <c r="V1860" i="5"/>
  <c r="E1860" i="5"/>
  <c r="X1860" i="5" s="1"/>
  <c r="V1861" i="5"/>
  <c r="E1861" i="5"/>
  <c r="V1862" i="5"/>
  <c r="E1862" i="5"/>
  <c r="V1863" i="5"/>
  <c r="E1863" i="5"/>
  <c r="X1863" i="5" s="1"/>
  <c r="V1864" i="5"/>
  <c r="E1864" i="5"/>
  <c r="X1864" i="5" s="1"/>
  <c r="V1865" i="5"/>
  <c r="E1865" i="5"/>
  <c r="V1866" i="5"/>
  <c r="E1866" i="5"/>
  <c r="V1867" i="5"/>
  <c r="E1867" i="5"/>
  <c r="V1868" i="5"/>
  <c r="E1868" i="5"/>
  <c r="X1868" i="5" s="1"/>
  <c r="V1869" i="5"/>
  <c r="E1869" i="5"/>
  <c r="V1870" i="5"/>
  <c r="E1870" i="5"/>
  <c r="V1871" i="5"/>
  <c r="E1871" i="5"/>
  <c r="V1872" i="5"/>
  <c r="E1872" i="5"/>
  <c r="X1872" i="5" s="1"/>
  <c r="V1873" i="5"/>
  <c r="E1873" i="5"/>
  <c r="V1874" i="5"/>
  <c r="E1874" i="5"/>
  <c r="X1874" i="5" s="1"/>
  <c r="V1875" i="5"/>
  <c r="E1875" i="5"/>
  <c r="V1876" i="5"/>
  <c r="E1876" i="5"/>
  <c r="X1876" i="5" s="1"/>
  <c r="V1877" i="5"/>
  <c r="E1877" i="5"/>
  <c r="V1878" i="5"/>
  <c r="E1878" i="5"/>
  <c r="V1879" i="5"/>
  <c r="E1879" i="5"/>
  <c r="X1879" i="5" s="1"/>
  <c r="V1880" i="5"/>
  <c r="E1880" i="5"/>
  <c r="X1880" i="5" s="1"/>
  <c r="V1881" i="5"/>
  <c r="E1881" i="5"/>
  <c r="V1882" i="5"/>
  <c r="E1882" i="5"/>
  <c r="X1882" i="5" s="1"/>
  <c r="V1883" i="5"/>
  <c r="E1883" i="5"/>
  <c r="V1884" i="5"/>
  <c r="E1884" i="5"/>
  <c r="X1884" i="5" s="1"/>
  <c r="V1885" i="5"/>
  <c r="E1885" i="5"/>
  <c r="V1886" i="5"/>
  <c r="E1886" i="5"/>
  <c r="V1887" i="5"/>
  <c r="E1887" i="5"/>
  <c r="X1887" i="5" s="1"/>
  <c r="V1888" i="5"/>
  <c r="E1888" i="5"/>
  <c r="X1888" i="5" s="1"/>
  <c r="V1889" i="5"/>
  <c r="E1889" i="5"/>
  <c r="V1890" i="5"/>
  <c r="E1890" i="5"/>
  <c r="X1890" i="5" s="1"/>
  <c r="V1891" i="5"/>
  <c r="E1891" i="5"/>
  <c r="V1892" i="5"/>
  <c r="E1892" i="5"/>
  <c r="X1892" i="5" s="1"/>
  <c r="V1893" i="5"/>
  <c r="E1893" i="5"/>
  <c r="V1894" i="5"/>
  <c r="E1894" i="5"/>
  <c r="V1895" i="5"/>
  <c r="E1895" i="5"/>
  <c r="X1895" i="5" s="1"/>
  <c r="V1896" i="5"/>
  <c r="E1896" i="5"/>
  <c r="X1896" i="5" s="1"/>
  <c r="V1897" i="5"/>
  <c r="E1897" i="5"/>
  <c r="V1898" i="5"/>
  <c r="E1898" i="5"/>
  <c r="X1898" i="5" s="1"/>
  <c r="V1899" i="5"/>
  <c r="E1899" i="5"/>
  <c r="V1900" i="5"/>
  <c r="E1900" i="5"/>
  <c r="X1900" i="5" s="1"/>
  <c r="V1901" i="5"/>
  <c r="E1901" i="5"/>
  <c r="V1902" i="5"/>
  <c r="E1902" i="5"/>
  <c r="V1903" i="5"/>
  <c r="E1903" i="5"/>
  <c r="V1904" i="5"/>
  <c r="E1904" i="5"/>
  <c r="X1904" i="5" s="1"/>
  <c r="V1905" i="5"/>
  <c r="E1905" i="5"/>
  <c r="V1906" i="5"/>
  <c r="E1906" i="5"/>
  <c r="X1906" i="5" s="1"/>
  <c r="V1907" i="5"/>
  <c r="E1907" i="5"/>
  <c r="V1908" i="5"/>
  <c r="E1908" i="5"/>
  <c r="X1908" i="5" s="1"/>
  <c r="V1909" i="5"/>
  <c r="E1909" i="5"/>
  <c r="V1910" i="5"/>
  <c r="E1910" i="5"/>
  <c r="V1911" i="5"/>
  <c r="E1911" i="5"/>
  <c r="X1911" i="5" s="1"/>
  <c r="V1912" i="5"/>
  <c r="E1912" i="5"/>
  <c r="X1912" i="5" s="1"/>
  <c r="V1913" i="5"/>
  <c r="E1913" i="5"/>
  <c r="V1914" i="5"/>
  <c r="E1914" i="5"/>
  <c r="X1914" i="5" s="1"/>
  <c r="V1915" i="5"/>
  <c r="E1915" i="5"/>
  <c r="V1916" i="5"/>
  <c r="E1916" i="5"/>
  <c r="X1916" i="5" s="1"/>
  <c r="V1917" i="5"/>
  <c r="E1917" i="5"/>
  <c r="V1918" i="5"/>
  <c r="E1918" i="5"/>
  <c r="V1919" i="5"/>
  <c r="E1919" i="5"/>
  <c r="X1919" i="5" s="1"/>
  <c r="V1920" i="5"/>
  <c r="E1920" i="5"/>
  <c r="X1920" i="5" s="1"/>
  <c r="V1921" i="5"/>
  <c r="E1921" i="5"/>
  <c r="V1922" i="5"/>
  <c r="E1922" i="5"/>
  <c r="X1922" i="5" s="1"/>
  <c r="V1923" i="5"/>
  <c r="E1923" i="5"/>
  <c r="V1924" i="5"/>
  <c r="E1924" i="5"/>
  <c r="X1924" i="5" s="1"/>
  <c r="V1925" i="5"/>
  <c r="E1925" i="5"/>
  <c r="V1926" i="5"/>
  <c r="E1926" i="5"/>
  <c r="V1927" i="5"/>
  <c r="E1927" i="5"/>
  <c r="X1927" i="5" s="1"/>
  <c r="V1928" i="5"/>
  <c r="E1928" i="5"/>
  <c r="X1928" i="5" s="1"/>
  <c r="V1929" i="5"/>
  <c r="E1929" i="5"/>
  <c r="V1930" i="5"/>
  <c r="E1930" i="5"/>
  <c r="V1931" i="5"/>
  <c r="E1931" i="5"/>
  <c r="V1932" i="5"/>
  <c r="E1932" i="5"/>
  <c r="X1932" i="5" s="1"/>
  <c r="V1933" i="5"/>
  <c r="E1933" i="5"/>
  <c r="V1934" i="5"/>
  <c r="E1934" i="5"/>
  <c r="V1935" i="5"/>
  <c r="E1935" i="5"/>
  <c r="X1935" i="5" s="1"/>
  <c r="V1936" i="5"/>
  <c r="E1936" i="5"/>
  <c r="X1936" i="5" s="1"/>
  <c r="V1937" i="5"/>
  <c r="E1937" i="5"/>
  <c r="V1938" i="5"/>
  <c r="E1938" i="5"/>
  <c r="X1938" i="5" s="1"/>
  <c r="V1939" i="5"/>
  <c r="E1939" i="5"/>
  <c r="V1940" i="5"/>
  <c r="E1940" i="5"/>
  <c r="X1940" i="5" s="1"/>
  <c r="V1941" i="5"/>
  <c r="E1941" i="5"/>
  <c r="V1942" i="5"/>
  <c r="E1942" i="5"/>
  <c r="V1943" i="5"/>
  <c r="E1943" i="5"/>
  <c r="X1943" i="5" s="1"/>
  <c r="V1944" i="5"/>
  <c r="E1944" i="5"/>
  <c r="X1944" i="5" s="1"/>
  <c r="V1945" i="5"/>
  <c r="E1945" i="5"/>
  <c r="V1946" i="5"/>
  <c r="E1946" i="5"/>
  <c r="V1947" i="5"/>
  <c r="E1947" i="5"/>
  <c r="V1948" i="5"/>
  <c r="E1948" i="5"/>
  <c r="X1948" i="5" s="1"/>
  <c r="V1949" i="5"/>
  <c r="E1949" i="5"/>
  <c r="V1950" i="5"/>
  <c r="E1950" i="5"/>
  <c r="V1951" i="5"/>
  <c r="E1951" i="5"/>
  <c r="X1951" i="5" s="1"/>
  <c r="V1952" i="5"/>
  <c r="E1952" i="5"/>
  <c r="X1952" i="5" s="1"/>
  <c r="V1953" i="5"/>
  <c r="E1953" i="5"/>
  <c r="V1954" i="5"/>
  <c r="E1954" i="5"/>
  <c r="V1955" i="5"/>
  <c r="E1955" i="5"/>
  <c r="V1956" i="5"/>
  <c r="E1956" i="5"/>
  <c r="X1956" i="5" s="1"/>
  <c r="V1957" i="5"/>
  <c r="E1957" i="5"/>
  <c r="V1958" i="5"/>
  <c r="E1958" i="5"/>
  <c r="V1959" i="5"/>
  <c r="E1959" i="5"/>
  <c r="V1960" i="5"/>
  <c r="E1960" i="5"/>
  <c r="X1960" i="5" s="1"/>
  <c r="V1961" i="5"/>
  <c r="E1961" i="5"/>
  <c r="V1962" i="5"/>
  <c r="E1962" i="5"/>
  <c r="X1962" i="5" s="1"/>
  <c r="V1963" i="5"/>
  <c r="E1963" i="5"/>
  <c r="V1964" i="5"/>
  <c r="E1964" i="5"/>
  <c r="X1964" i="5" s="1"/>
  <c r="V1965" i="5"/>
  <c r="E1965" i="5"/>
  <c r="V1966" i="5"/>
  <c r="E1966" i="5"/>
  <c r="V1967" i="5"/>
  <c r="E1967" i="5"/>
  <c r="X1967" i="5" s="1"/>
  <c r="V1968" i="5"/>
  <c r="E1968" i="5"/>
  <c r="X1968" i="5" s="1"/>
  <c r="V1969" i="5"/>
  <c r="E1969" i="5"/>
  <c r="V1970" i="5"/>
  <c r="E1970" i="5"/>
  <c r="X1970" i="5" s="1"/>
  <c r="V1971" i="5"/>
  <c r="E1971" i="5"/>
  <c r="V1972" i="5"/>
  <c r="E1972" i="5"/>
  <c r="X1972" i="5" s="1"/>
  <c r="V1973" i="5"/>
  <c r="E1973" i="5"/>
  <c r="V1974" i="5"/>
  <c r="E1974" i="5"/>
  <c r="V1975" i="5"/>
  <c r="E1975" i="5"/>
  <c r="X1975" i="5" s="1"/>
  <c r="V1976" i="5"/>
  <c r="E1976" i="5"/>
  <c r="X1976" i="5" s="1"/>
  <c r="V1977" i="5"/>
  <c r="E1977" i="5"/>
  <c r="V1978" i="5"/>
  <c r="E1978" i="5"/>
  <c r="X1978" i="5" s="1"/>
  <c r="V1979" i="5"/>
  <c r="E1979" i="5"/>
  <c r="V1980" i="5"/>
  <c r="E1980" i="5"/>
  <c r="X1980" i="5" s="1"/>
  <c r="V1981" i="5"/>
  <c r="E1981" i="5"/>
  <c r="V1982" i="5"/>
  <c r="E1982" i="5"/>
  <c r="V1983" i="5"/>
  <c r="E1983" i="5"/>
  <c r="V1984" i="5"/>
  <c r="E1984" i="5"/>
  <c r="X1984" i="5" s="1"/>
  <c r="V1985" i="5"/>
  <c r="E1985" i="5"/>
  <c r="V1986" i="5"/>
  <c r="E1986" i="5"/>
  <c r="X1986" i="5" s="1"/>
  <c r="V1987" i="5"/>
  <c r="E1987" i="5"/>
  <c r="V1988" i="5"/>
  <c r="E1988" i="5"/>
  <c r="X1988" i="5" s="1"/>
  <c r="V1989" i="5"/>
  <c r="E1989" i="5"/>
  <c r="V1990" i="5"/>
  <c r="E1990" i="5"/>
  <c r="V1991" i="5"/>
  <c r="E1991" i="5"/>
  <c r="X1991" i="5" s="1"/>
  <c r="V1992" i="5"/>
  <c r="E1992" i="5"/>
  <c r="X1992" i="5" s="1"/>
  <c r="V1993" i="5"/>
  <c r="E1993" i="5"/>
  <c r="V1994" i="5"/>
  <c r="E1994" i="5"/>
  <c r="X1994" i="5" s="1"/>
  <c r="V1995" i="5"/>
  <c r="E1995" i="5"/>
  <c r="V1996" i="5"/>
  <c r="E1996" i="5"/>
  <c r="X1996" i="5" s="1"/>
  <c r="V1997" i="5"/>
  <c r="E1997" i="5"/>
  <c r="V1998" i="5"/>
  <c r="E1998" i="5"/>
  <c r="V1999" i="5"/>
  <c r="E1999" i="5"/>
  <c r="X1999" i="5" s="1"/>
  <c r="V2000" i="5"/>
  <c r="E2000" i="5"/>
  <c r="X2000" i="5" s="1"/>
  <c r="V2001" i="5"/>
  <c r="E2001" i="5"/>
  <c r="V2002" i="5"/>
  <c r="E2002" i="5"/>
  <c r="X2002" i="5" s="1"/>
  <c r="V2003" i="5"/>
  <c r="E2003" i="5"/>
  <c r="V2004" i="5"/>
  <c r="E2004" i="5"/>
  <c r="X2004" i="5" s="1"/>
  <c r="V2005" i="5"/>
  <c r="E2005" i="5"/>
  <c r="V2006" i="5"/>
  <c r="E2006" i="5"/>
  <c r="V2007" i="5"/>
  <c r="E2007" i="5"/>
  <c r="X2007" i="5" s="1"/>
  <c r="V2008" i="5"/>
  <c r="E2008" i="5"/>
  <c r="X2008" i="5" s="1"/>
  <c r="V2009" i="5"/>
  <c r="E2009" i="5"/>
  <c r="V2010" i="5"/>
  <c r="E2010" i="5"/>
  <c r="V2011" i="5"/>
  <c r="E2011" i="5"/>
  <c r="V2012" i="5"/>
  <c r="E2012" i="5"/>
  <c r="X2012" i="5" s="1"/>
  <c r="V2013" i="5"/>
  <c r="E2013" i="5"/>
  <c r="V2014" i="5"/>
  <c r="E2014" i="5"/>
  <c r="V2015" i="5"/>
  <c r="E2015" i="5"/>
  <c r="V2016" i="5"/>
  <c r="E2016" i="5"/>
  <c r="X2016" i="5" s="1"/>
  <c r="V2017" i="5"/>
  <c r="E2017" i="5"/>
  <c r="V2018" i="5"/>
  <c r="E2018" i="5"/>
  <c r="X2018" i="5" s="1"/>
  <c r="V2019" i="5"/>
  <c r="E2019" i="5"/>
  <c r="V2020" i="5"/>
  <c r="E2020" i="5"/>
  <c r="X2020" i="5" s="1"/>
  <c r="V2021" i="5"/>
  <c r="E2021" i="5"/>
  <c r="V2022" i="5"/>
  <c r="E2022" i="5"/>
  <c r="V2023" i="5"/>
  <c r="E2023" i="5"/>
  <c r="X2023" i="5" s="1"/>
  <c r="V2024" i="5"/>
  <c r="E2024" i="5"/>
  <c r="X2024" i="5" s="1"/>
  <c r="V2025" i="5"/>
  <c r="E2025" i="5"/>
  <c r="V2026" i="5"/>
  <c r="E2026" i="5"/>
  <c r="X2026" i="5" s="1"/>
  <c r="V2027" i="5"/>
  <c r="E2027" i="5"/>
  <c r="V2028" i="5"/>
  <c r="E2028" i="5"/>
  <c r="X2028" i="5" s="1"/>
  <c r="V2029" i="5"/>
  <c r="E2029" i="5"/>
  <c r="V2030" i="5"/>
  <c r="E2030" i="5"/>
  <c r="V2031" i="5"/>
  <c r="E2031" i="5"/>
  <c r="V2032" i="5"/>
  <c r="E2032" i="5"/>
  <c r="X2032" i="5" s="1"/>
  <c r="V2033" i="5"/>
  <c r="E2033" i="5"/>
  <c r="V2034" i="5"/>
  <c r="E2034" i="5"/>
  <c r="V2035" i="5"/>
  <c r="E2035" i="5"/>
  <c r="V2036" i="5"/>
  <c r="E2036" i="5"/>
  <c r="X2036" i="5" s="1"/>
  <c r="V2037" i="5"/>
  <c r="E2037" i="5"/>
  <c r="V2038" i="5"/>
  <c r="E2038" i="5"/>
  <c r="V2039" i="5"/>
  <c r="E2039" i="5"/>
  <c r="X2039" i="5" s="1"/>
  <c r="V2040" i="5"/>
  <c r="E2040" i="5"/>
  <c r="X2040" i="5" s="1"/>
  <c r="V2041" i="5"/>
  <c r="E2041" i="5"/>
  <c r="V2042" i="5"/>
  <c r="E2042" i="5"/>
  <c r="V2043" i="5"/>
  <c r="E2043" i="5"/>
  <c r="V2044" i="5"/>
  <c r="E2044" i="5"/>
  <c r="X2044" i="5" s="1"/>
  <c r="V2045" i="5"/>
  <c r="E2045" i="5"/>
  <c r="V2046" i="5"/>
  <c r="E2046" i="5"/>
  <c r="V2047" i="5"/>
  <c r="E2047" i="5"/>
  <c r="X2047" i="5" s="1"/>
  <c r="V2048" i="5"/>
  <c r="E2048" i="5"/>
  <c r="V2049" i="5"/>
  <c r="E2049" i="5"/>
  <c r="V2050" i="5"/>
  <c r="E2050" i="5"/>
  <c r="X2050" i="5" s="1"/>
  <c r="V2051" i="5"/>
  <c r="E2051" i="5"/>
  <c r="V2052" i="5"/>
  <c r="E2052" i="5"/>
  <c r="X2052" i="5" s="1"/>
  <c r="V2053" i="5"/>
  <c r="E2053" i="5"/>
  <c r="V2054" i="5"/>
  <c r="E2054" i="5"/>
  <c r="V2055" i="5"/>
  <c r="E2055" i="5"/>
  <c r="X2055" i="5" s="1"/>
  <c r="V2056" i="5"/>
  <c r="E2056" i="5"/>
  <c r="X2056" i="5" s="1"/>
  <c r="V2057" i="5"/>
  <c r="E2057" i="5"/>
  <c r="V2058" i="5"/>
  <c r="E2058" i="5"/>
  <c r="X2058" i="5" s="1"/>
  <c r="V2059" i="5"/>
  <c r="E2059" i="5"/>
  <c r="V2060" i="5"/>
  <c r="E2060" i="5"/>
  <c r="X2060" i="5" s="1"/>
  <c r="V2061" i="5"/>
  <c r="E2061" i="5"/>
  <c r="V2062" i="5"/>
  <c r="E2062" i="5"/>
  <c r="V2063" i="5"/>
  <c r="E2063" i="5"/>
  <c r="V2064" i="5"/>
  <c r="E2064" i="5"/>
  <c r="X2064" i="5" s="1"/>
  <c r="V2065" i="5"/>
  <c r="E2065" i="5"/>
  <c r="V2066" i="5"/>
  <c r="E2066" i="5"/>
  <c r="X2066" i="5" s="1"/>
  <c r="V2067" i="5"/>
  <c r="E2067" i="5"/>
  <c r="V2068" i="5"/>
  <c r="E2068" i="5"/>
  <c r="V2069" i="5"/>
  <c r="E2069" i="5"/>
  <c r="V2070" i="5"/>
  <c r="E2070" i="5"/>
  <c r="V2071" i="5"/>
  <c r="E2071" i="5"/>
  <c r="X2071" i="5" s="1"/>
  <c r="V2072" i="5"/>
  <c r="E2072" i="5"/>
  <c r="X2072" i="5" s="1"/>
  <c r="V2073" i="5"/>
  <c r="E2073" i="5"/>
  <c r="V2074" i="5"/>
  <c r="E2074" i="5"/>
  <c r="X2074" i="5" s="1"/>
  <c r="V2075" i="5"/>
  <c r="E2075" i="5"/>
  <c r="V2076" i="5"/>
  <c r="E2076" i="5"/>
  <c r="X2076" i="5" s="1"/>
  <c r="V2077" i="5"/>
  <c r="E2077" i="5"/>
  <c r="V2078" i="5"/>
  <c r="E2078" i="5"/>
  <c r="V2079" i="5"/>
  <c r="E2079" i="5"/>
  <c r="V2080" i="5"/>
  <c r="E2080" i="5"/>
  <c r="X2080" i="5" s="1"/>
  <c r="V2081" i="5"/>
  <c r="E2081" i="5"/>
  <c r="V2082" i="5"/>
  <c r="E2082" i="5"/>
  <c r="X2082" i="5" s="1"/>
  <c r="V2083" i="5"/>
  <c r="E2083" i="5"/>
  <c r="V2084" i="5"/>
  <c r="E2084" i="5"/>
  <c r="X2084" i="5" s="1"/>
  <c r="V2085" i="5"/>
  <c r="E2085" i="5"/>
  <c r="V2086" i="5"/>
  <c r="E2086" i="5"/>
  <c r="V2087" i="5"/>
  <c r="E2087" i="5"/>
  <c r="V2088" i="5"/>
  <c r="E2088" i="5"/>
  <c r="X2088" i="5" s="1"/>
  <c r="V2089" i="5"/>
  <c r="E2089" i="5"/>
  <c r="V2090" i="5"/>
  <c r="E2090" i="5"/>
  <c r="V2091" i="5"/>
  <c r="E2091" i="5"/>
  <c r="V2092" i="5"/>
  <c r="E2092" i="5"/>
  <c r="X2092" i="5" s="1"/>
  <c r="V2093" i="5"/>
  <c r="E2093" i="5"/>
  <c r="V2094" i="5"/>
  <c r="E2094" i="5"/>
  <c r="V2095" i="5"/>
  <c r="E2095" i="5"/>
  <c r="X2095" i="5" s="1"/>
  <c r="V2096" i="5"/>
  <c r="E2096" i="5"/>
  <c r="X2096" i="5" s="1"/>
  <c r="V2097" i="5"/>
  <c r="E2097" i="5"/>
  <c r="V2098" i="5"/>
  <c r="E2098" i="5"/>
  <c r="V2099" i="5"/>
  <c r="E2099" i="5"/>
  <c r="V2100" i="5"/>
  <c r="E2100" i="5"/>
  <c r="V2101" i="5"/>
  <c r="E2101" i="5"/>
  <c r="V2102" i="5"/>
  <c r="E2102" i="5"/>
  <c r="V2103" i="5"/>
  <c r="E2103" i="5"/>
  <c r="X2103" i="5" s="1"/>
  <c r="V2104" i="5"/>
  <c r="E2104" i="5"/>
  <c r="X2104" i="5" s="1"/>
  <c r="V2105" i="5"/>
  <c r="E2105" i="5"/>
  <c r="V2106" i="5"/>
  <c r="E2106" i="5"/>
  <c r="V2107" i="5"/>
  <c r="E2107" i="5"/>
  <c r="V2108" i="5"/>
  <c r="E2108" i="5"/>
  <c r="V2109" i="5"/>
  <c r="E2109" i="5"/>
  <c r="V2110" i="5"/>
  <c r="E2110" i="5"/>
  <c r="V2111" i="5"/>
  <c r="E2111" i="5"/>
  <c r="X2111" i="5" s="1"/>
  <c r="V2112" i="5"/>
  <c r="E2112" i="5"/>
  <c r="X2112" i="5" s="1"/>
  <c r="V2113" i="5"/>
  <c r="E2113" i="5"/>
  <c r="V2114" i="5"/>
  <c r="E2114" i="5"/>
  <c r="V2115" i="5"/>
  <c r="E2115" i="5"/>
  <c r="V2116" i="5"/>
  <c r="E2116" i="5"/>
  <c r="X2116" i="5" s="1"/>
  <c r="V2117" i="5"/>
  <c r="E2117" i="5"/>
  <c r="V2118" i="5"/>
  <c r="E2118" i="5"/>
  <c r="V2119" i="5"/>
  <c r="E2119" i="5"/>
  <c r="X2119" i="5" s="1"/>
  <c r="V2120" i="5"/>
  <c r="E2120" i="5"/>
  <c r="V2121" i="5"/>
  <c r="E2121" i="5"/>
  <c r="V2122" i="5"/>
  <c r="E2122" i="5"/>
  <c r="V2123" i="5"/>
  <c r="E2123" i="5"/>
  <c r="V2124" i="5"/>
  <c r="E2124" i="5"/>
  <c r="X2124" i="5" s="1"/>
  <c r="V2125" i="5"/>
  <c r="E2125" i="5"/>
  <c r="V2126" i="5"/>
  <c r="E2126" i="5"/>
  <c r="V2127" i="5"/>
  <c r="E2127" i="5"/>
  <c r="X2127" i="5" s="1"/>
  <c r="V2128" i="5"/>
  <c r="E2128" i="5"/>
  <c r="X2128" i="5" s="1"/>
  <c r="V2129" i="5"/>
  <c r="E2129" i="5"/>
  <c r="V2130" i="5"/>
  <c r="E2130" i="5"/>
  <c r="V2131" i="5"/>
  <c r="E2131" i="5"/>
  <c r="V2132" i="5"/>
  <c r="E2132" i="5"/>
  <c r="X2132" i="5" s="1"/>
  <c r="V2133" i="5"/>
  <c r="E2133" i="5"/>
  <c r="V2134" i="5"/>
  <c r="E2134" i="5"/>
  <c r="V2135" i="5"/>
  <c r="E2135" i="5"/>
  <c r="X2135" i="5" s="1"/>
  <c r="V2136" i="5"/>
  <c r="E2136" i="5"/>
  <c r="V2137" i="5"/>
  <c r="E2137" i="5"/>
  <c r="V2138" i="5"/>
  <c r="E2138" i="5"/>
  <c r="V2139" i="5"/>
  <c r="E2139" i="5"/>
  <c r="V2140" i="5"/>
  <c r="E2140" i="5"/>
  <c r="V2141" i="5"/>
  <c r="E2141" i="5"/>
  <c r="V2142" i="5"/>
  <c r="E2142" i="5"/>
  <c r="V2143" i="5"/>
  <c r="E2143" i="5"/>
  <c r="X2143" i="5" s="1"/>
  <c r="V2144" i="5"/>
  <c r="E2144" i="5"/>
  <c r="X2144" i="5" s="1"/>
  <c r="V2145" i="5"/>
  <c r="E2145" i="5"/>
  <c r="V2146" i="5"/>
  <c r="E2146" i="5"/>
  <c r="V2147" i="5"/>
  <c r="E2147" i="5"/>
  <c r="V2148" i="5"/>
  <c r="E2148" i="5"/>
  <c r="X2148" i="5" s="1"/>
  <c r="V2149" i="5"/>
  <c r="E2149" i="5"/>
  <c r="V2150" i="5"/>
  <c r="E2150" i="5"/>
  <c r="V2151" i="5"/>
  <c r="E2151" i="5"/>
  <c r="X2151" i="5" s="1"/>
  <c r="V2152" i="5"/>
  <c r="E2152" i="5"/>
  <c r="X2152" i="5" s="1"/>
  <c r="V2153" i="5"/>
  <c r="E2153" i="5"/>
  <c r="V2154" i="5"/>
  <c r="E2154" i="5"/>
  <c r="V2155" i="5"/>
  <c r="E2155" i="5"/>
  <c r="V2156" i="5"/>
  <c r="E2156" i="5"/>
  <c r="V2157" i="5"/>
  <c r="E2157" i="5"/>
  <c r="V2158" i="5"/>
  <c r="E2158" i="5"/>
  <c r="V2159" i="5"/>
  <c r="E2159" i="5"/>
  <c r="X2159" i="5" s="1"/>
  <c r="V2160" i="5"/>
  <c r="E2160" i="5"/>
  <c r="X2160" i="5" s="1"/>
  <c r="V2161" i="5"/>
  <c r="E2161" i="5"/>
  <c r="V2162" i="5"/>
  <c r="E2162" i="5"/>
  <c r="V2163" i="5"/>
  <c r="E2163" i="5"/>
  <c r="V2164" i="5"/>
  <c r="E2164" i="5"/>
  <c r="X2164" i="5" s="1"/>
  <c r="V2165" i="5"/>
  <c r="E2165" i="5"/>
  <c r="V2166" i="5"/>
  <c r="E2166" i="5"/>
  <c r="V2167" i="5"/>
  <c r="E2167" i="5"/>
  <c r="X2167" i="5" s="1"/>
  <c r="V2168" i="5"/>
  <c r="E2168" i="5"/>
  <c r="X2168" i="5" s="1"/>
  <c r="V2169" i="5"/>
  <c r="E2169" i="5"/>
  <c r="V2170" i="5"/>
  <c r="E2170" i="5"/>
  <c r="V2171" i="5"/>
  <c r="E2171" i="5"/>
  <c r="V2172" i="5"/>
  <c r="E2172" i="5"/>
  <c r="V2173" i="5"/>
  <c r="E2173" i="5"/>
  <c r="V2174" i="5"/>
  <c r="E2174" i="5"/>
  <c r="V2175" i="5"/>
  <c r="E2175" i="5"/>
  <c r="V2176" i="5"/>
  <c r="E2176" i="5"/>
  <c r="X2176" i="5" s="1"/>
  <c r="V2177" i="5"/>
  <c r="E2177" i="5"/>
  <c r="V2178" i="5"/>
  <c r="E2178" i="5"/>
  <c r="V2179" i="5"/>
  <c r="E2179" i="5"/>
  <c r="V2180" i="5"/>
  <c r="E2180" i="5"/>
  <c r="X2180" i="5" s="1"/>
  <c r="V2181" i="5"/>
  <c r="E2181" i="5"/>
  <c r="V2182" i="5"/>
  <c r="E2182" i="5"/>
  <c r="V2183" i="5"/>
  <c r="E2183" i="5"/>
  <c r="X2183" i="5" s="1"/>
  <c r="V2184" i="5"/>
  <c r="E2184" i="5"/>
  <c r="X2184" i="5" s="1"/>
  <c r="V2185" i="5"/>
  <c r="E2185" i="5"/>
  <c r="V2186" i="5"/>
  <c r="E2186" i="5"/>
  <c r="V2187" i="5"/>
  <c r="E2187" i="5"/>
  <c r="V2188" i="5"/>
  <c r="E2188" i="5"/>
  <c r="X2188" i="5" s="1"/>
  <c r="V2189" i="5"/>
  <c r="E2189" i="5"/>
  <c r="V2190" i="5"/>
  <c r="E2190" i="5"/>
  <c r="V2191" i="5"/>
  <c r="E2191" i="5"/>
  <c r="X2191" i="5" s="1"/>
  <c r="V2192" i="5"/>
  <c r="E2192" i="5"/>
  <c r="X2192" i="5" s="1"/>
  <c r="V2193" i="5"/>
  <c r="E2193" i="5"/>
  <c r="V2194" i="5"/>
  <c r="E2194" i="5"/>
  <c r="X2194" i="5" s="1"/>
  <c r="V2195" i="5"/>
  <c r="E2195" i="5"/>
  <c r="V2196" i="5"/>
  <c r="E2196" i="5"/>
  <c r="V2197" i="5"/>
  <c r="E2197" i="5"/>
  <c r="V2198" i="5"/>
  <c r="E2198" i="5"/>
  <c r="V2199" i="5"/>
  <c r="E2199" i="5"/>
  <c r="V2200" i="5"/>
  <c r="E2200" i="5"/>
  <c r="X2200" i="5" s="1"/>
  <c r="V2201" i="5"/>
  <c r="E2201" i="5"/>
  <c r="V2202" i="5"/>
  <c r="E2202" i="5"/>
  <c r="X2202" i="5" s="1"/>
  <c r="V2203" i="5"/>
  <c r="E2203" i="5"/>
  <c r="V2204" i="5"/>
  <c r="E2204" i="5"/>
  <c r="X2204" i="5" s="1"/>
  <c r="V2205" i="5"/>
  <c r="E2205" i="5"/>
  <c r="V2206" i="5"/>
  <c r="E2206" i="5"/>
  <c r="V2207" i="5"/>
  <c r="E2207" i="5"/>
  <c r="X2207" i="5" s="1"/>
  <c r="V2208" i="5"/>
  <c r="E2208" i="5"/>
  <c r="X2208" i="5" s="1"/>
  <c r="V2209" i="5"/>
  <c r="E2209" i="5"/>
  <c r="V2210" i="5"/>
  <c r="E2210" i="5"/>
  <c r="V2211" i="5"/>
  <c r="E2211" i="5"/>
  <c r="V2212" i="5"/>
  <c r="E2212" i="5"/>
  <c r="X2212" i="5" s="1"/>
  <c r="V2213" i="5"/>
  <c r="E2213" i="5"/>
  <c r="V2214" i="5"/>
  <c r="E2214" i="5"/>
  <c r="V2215" i="5"/>
  <c r="E2215" i="5"/>
  <c r="V2216" i="5"/>
  <c r="E2216" i="5"/>
  <c r="X2216" i="5" s="1"/>
  <c r="V2217" i="5"/>
  <c r="E2217" i="5"/>
  <c r="V2218" i="5"/>
  <c r="E2218" i="5"/>
  <c r="V2219" i="5"/>
  <c r="E2219" i="5"/>
  <c r="V2220" i="5"/>
  <c r="E2220" i="5"/>
  <c r="X2220" i="5" s="1"/>
  <c r="V2221" i="5"/>
  <c r="E2221" i="5"/>
  <c r="V2222" i="5"/>
  <c r="E2222" i="5"/>
  <c r="V2223" i="5"/>
  <c r="E2223" i="5"/>
  <c r="V2224" i="5"/>
  <c r="E2224" i="5"/>
  <c r="X2224" i="5" s="1"/>
  <c r="V2225" i="5"/>
  <c r="E2225" i="5"/>
  <c r="V2226" i="5"/>
  <c r="E2226" i="5"/>
  <c r="X2226" i="5" s="1"/>
  <c r="V2227" i="5"/>
  <c r="E2227" i="5"/>
  <c r="V2228" i="5"/>
  <c r="E2228" i="5"/>
  <c r="X2228" i="5" s="1"/>
  <c r="V2229" i="5"/>
  <c r="E2229" i="5"/>
  <c r="V2230" i="5"/>
  <c r="E2230" i="5"/>
  <c r="V2231" i="5"/>
  <c r="E2231" i="5"/>
  <c r="V2232" i="5"/>
  <c r="E2232" i="5"/>
  <c r="X2232" i="5" s="1"/>
  <c r="V2233" i="5"/>
  <c r="E2233" i="5"/>
  <c r="V2234" i="5"/>
  <c r="E2234" i="5"/>
  <c r="V2235" i="5"/>
  <c r="E2235" i="5"/>
  <c r="V2236" i="5"/>
  <c r="E2236" i="5"/>
  <c r="X2236" i="5" s="1"/>
  <c r="V2237" i="5"/>
  <c r="E2237" i="5"/>
  <c r="V2238" i="5"/>
  <c r="E2238" i="5"/>
  <c r="V2239" i="5"/>
  <c r="E2239" i="5"/>
  <c r="X2239" i="5" s="1"/>
  <c r="V2240" i="5"/>
  <c r="E2240" i="5"/>
  <c r="X2240" i="5" s="1"/>
  <c r="V2241" i="5"/>
  <c r="E2241" i="5"/>
  <c r="V2242" i="5"/>
  <c r="E2242" i="5"/>
  <c r="V2243" i="5"/>
  <c r="E2243" i="5"/>
  <c r="V2244" i="5"/>
  <c r="E2244" i="5"/>
  <c r="X2244" i="5" s="1"/>
  <c r="V2245" i="5"/>
  <c r="E2245" i="5"/>
  <c r="V2246" i="5"/>
  <c r="E2246" i="5"/>
  <c r="V2247" i="5"/>
  <c r="E2247" i="5"/>
  <c r="V2248" i="5"/>
  <c r="E2248" i="5"/>
  <c r="X2248" i="5" s="1"/>
  <c r="V2249" i="5"/>
  <c r="E2249" i="5"/>
  <c r="V2250" i="5"/>
  <c r="E2250" i="5"/>
  <c r="X2250" i="5" s="1"/>
  <c r="V2251" i="5"/>
  <c r="E2251" i="5"/>
  <c r="V2252" i="5"/>
  <c r="E2252" i="5"/>
  <c r="X2252" i="5" s="1"/>
  <c r="V2253" i="5"/>
  <c r="E2253" i="5"/>
  <c r="V2254" i="5"/>
  <c r="E2254" i="5"/>
  <c r="V2255" i="5"/>
  <c r="E2255" i="5"/>
  <c r="X2255" i="5" s="1"/>
  <c r="V2256" i="5"/>
  <c r="E2256" i="5"/>
  <c r="X2256" i="5" s="1"/>
  <c r="V2257" i="5"/>
  <c r="E2257" i="5"/>
  <c r="V2258" i="5"/>
  <c r="E2258" i="5"/>
  <c r="V2259" i="5"/>
  <c r="E2259" i="5"/>
  <c r="V2260" i="5"/>
  <c r="E2260" i="5"/>
  <c r="X2260" i="5" s="1"/>
  <c r="V2261" i="5"/>
  <c r="E2261" i="5"/>
  <c r="V2262" i="5"/>
  <c r="E2262" i="5"/>
  <c r="V2263" i="5"/>
  <c r="E2263" i="5"/>
  <c r="X2263" i="5" s="1"/>
  <c r="V2264" i="5"/>
  <c r="E2264" i="5"/>
  <c r="V2265" i="5"/>
  <c r="E2265" i="5"/>
  <c r="V2266" i="5"/>
  <c r="E2266" i="5"/>
  <c r="X2266" i="5" s="1"/>
  <c r="V2267" i="5"/>
  <c r="E2267" i="5"/>
  <c r="V2268" i="5"/>
  <c r="E2268" i="5"/>
  <c r="X2268" i="5" s="1"/>
  <c r="V2269" i="5"/>
  <c r="E2269" i="5"/>
  <c r="V2270" i="5"/>
  <c r="E2270" i="5"/>
  <c r="V2271" i="5"/>
  <c r="E2271" i="5"/>
  <c r="X2271" i="5" s="1"/>
  <c r="V2272" i="5"/>
  <c r="E2272" i="5"/>
  <c r="X2272" i="5" s="1"/>
  <c r="V2273" i="5"/>
  <c r="E2273" i="5"/>
  <c r="V2274" i="5"/>
  <c r="E2274" i="5"/>
  <c r="V2275" i="5"/>
  <c r="E2275" i="5"/>
  <c r="V2276" i="5"/>
  <c r="E2276" i="5"/>
  <c r="V2277" i="5"/>
  <c r="E2277" i="5"/>
  <c r="V2278" i="5"/>
  <c r="E2278" i="5"/>
  <c r="V2279" i="5"/>
  <c r="E2279" i="5"/>
  <c r="X2279" i="5" s="1"/>
  <c r="V2280" i="5"/>
  <c r="E2280" i="5"/>
  <c r="X2280" i="5" s="1"/>
  <c r="V2281" i="5"/>
  <c r="E2281" i="5"/>
  <c r="X2281" i="5" s="1"/>
  <c r="V2282" i="5"/>
  <c r="E2282" i="5"/>
  <c r="V2283" i="5"/>
  <c r="E2283" i="5"/>
  <c r="V2284" i="5"/>
  <c r="E2284" i="5"/>
  <c r="X2284" i="5" s="1"/>
  <c r="V2285" i="5"/>
  <c r="E2285" i="5"/>
  <c r="V2286" i="5"/>
  <c r="E2286" i="5"/>
  <c r="V2287" i="5"/>
  <c r="E2287" i="5"/>
  <c r="X2287" i="5" s="1"/>
  <c r="V2288" i="5"/>
  <c r="E2288" i="5"/>
  <c r="X2288" i="5" s="1"/>
  <c r="V2289" i="5"/>
  <c r="E2289" i="5"/>
  <c r="V2290" i="5"/>
  <c r="E2290" i="5"/>
  <c r="X2290" i="5" s="1"/>
  <c r="V2291" i="5"/>
  <c r="E2291" i="5"/>
  <c r="V2292" i="5"/>
  <c r="E2292" i="5"/>
  <c r="V2293" i="5"/>
  <c r="E2293" i="5"/>
  <c r="V2294" i="5"/>
  <c r="E2294" i="5"/>
  <c r="V2295" i="5"/>
  <c r="E2295" i="5"/>
  <c r="X2295" i="5" s="1"/>
  <c r="V2296" i="5"/>
  <c r="E2296" i="5"/>
  <c r="X2296" i="5" s="1"/>
  <c r="V2297" i="5"/>
  <c r="E2297" i="5"/>
  <c r="V2298" i="5"/>
  <c r="E2298" i="5"/>
  <c r="X2298" i="5" s="1"/>
  <c r="V2299" i="5"/>
  <c r="E2299" i="5"/>
  <c r="V2300" i="5"/>
  <c r="E2300" i="5"/>
  <c r="X2300" i="5" s="1"/>
  <c r="V2301" i="5"/>
  <c r="E2301" i="5"/>
  <c r="V2302" i="5"/>
  <c r="E2302" i="5"/>
  <c r="V2303" i="5"/>
  <c r="E2303" i="5"/>
  <c r="X2303" i="5" s="1"/>
  <c r="V2304" i="5"/>
  <c r="E2304" i="5"/>
  <c r="X2304" i="5" s="1"/>
  <c r="V2305" i="5"/>
  <c r="E2305" i="5"/>
  <c r="V2306" i="5"/>
  <c r="E2306" i="5"/>
  <c r="V2307" i="5"/>
  <c r="E2307" i="5"/>
  <c r="V2308" i="5"/>
  <c r="E2308" i="5"/>
  <c r="X2308" i="5" s="1"/>
  <c r="V2309" i="5"/>
  <c r="E2309" i="5"/>
  <c r="V2310" i="5"/>
  <c r="E2310" i="5"/>
  <c r="V2311" i="5"/>
  <c r="E2311" i="5"/>
  <c r="X2311" i="5" s="1"/>
  <c r="V2312" i="5"/>
  <c r="E2312" i="5"/>
  <c r="X2312" i="5" s="1"/>
  <c r="V2313" i="5"/>
  <c r="E2313" i="5"/>
  <c r="V2314" i="5"/>
  <c r="E2314" i="5"/>
  <c r="V2315" i="5"/>
  <c r="E2315" i="5"/>
  <c r="V2316" i="5"/>
  <c r="E2316" i="5"/>
  <c r="X2316" i="5" s="1"/>
  <c r="V2317" i="5"/>
  <c r="E2317" i="5"/>
  <c r="V2318" i="5"/>
  <c r="E2318" i="5"/>
  <c r="V2319" i="5"/>
  <c r="E2319" i="5"/>
  <c r="X2319" i="5" s="1"/>
  <c r="V2320" i="5"/>
  <c r="E2320" i="5"/>
  <c r="X2320" i="5" s="1"/>
  <c r="V2321" i="5"/>
  <c r="E2321" i="5"/>
  <c r="V2322" i="5"/>
  <c r="E2322" i="5"/>
  <c r="V2323" i="5"/>
  <c r="E2323" i="5"/>
  <c r="V2324" i="5"/>
  <c r="E2324" i="5"/>
  <c r="X2324" i="5" s="1"/>
  <c r="V2325" i="5"/>
  <c r="E2325" i="5"/>
  <c r="V2326" i="5"/>
  <c r="E2326" i="5"/>
  <c r="V2327" i="5"/>
  <c r="E2327" i="5"/>
  <c r="V2328" i="5"/>
  <c r="E2328" i="5"/>
  <c r="X2328" i="5" s="1"/>
  <c r="V2329" i="5"/>
  <c r="E2329" i="5"/>
  <c r="V2330" i="5"/>
  <c r="E2330" i="5"/>
  <c r="V2331" i="5"/>
  <c r="E2331" i="5"/>
  <c r="V2332" i="5"/>
  <c r="E2332" i="5"/>
  <c r="X2332" i="5" s="1"/>
  <c r="V2333" i="5"/>
  <c r="E2333" i="5"/>
  <c r="V2334" i="5"/>
  <c r="E2334" i="5"/>
  <c r="V2335" i="5"/>
  <c r="E2335" i="5"/>
  <c r="X2335" i="5" s="1"/>
  <c r="V2336" i="5"/>
  <c r="E2336" i="5"/>
  <c r="X2336" i="5" s="1"/>
  <c r="V2337" i="5"/>
  <c r="E2337" i="5"/>
  <c r="X2337" i="5" s="1"/>
  <c r="V2338" i="5"/>
  <c r="E2338" i="5"/>
  <c r="V2339" i="5"/>
  <c r="E2339" i="5"/>
  <c r="V2340" i="5"/>
  <c r="E2340" i="5"/>
  <c r="X2340" i="5" s="1"/>
  <c r="V2341" i="5"/>
  <c r="E2341" i="5"/>
  <c r="X2341" i="5" s="1"/>
  <c r="V2342" i="5"/>
  <c r="E2342" i="5"/>
  <c r="V2343" i="5"/>
  <c r="E2343" i="5"/>
  <c r="X2343" i="5" s="1"/>
  <c r="V2344" i="5"/>
  <c r="E2344" i="5"/>
  <c r="X2344" i="5" s="1"/>
  <c r="V2345" i="5"/>
  <c r="E2345" i="5"/>
  <c r="V2346" i="5"/>
  <c r="E2346" i="5"/>
  <c r="V2347" i="5"/>
  <c r="E2347" i="5"/>
  <c r="V2348" i="5"/>
  <c r="E2348" i="5"/>
  <c r="X2348" i="5" s="1"/>
  <c r="V2349" i="5"/>
  <c r="E2349" i="5"/>
  <c r="V2350" i="5"/>
  <c r="E2350" i="5"/>
  <c r="V2351" i="5"/>
  <c r="E2351" i="5"/>
  <c r="X2351" i="5" s="1"/>
  <c r="V2352" i="5"/>
  <c r="E2352" i="5"/>
  <c r="X2352" i="5" s="1"/>
  <c r="V2353" i="5"/>
  <c r="E2353" i="5"/>
  <c r="V2354" i="5"/>
  <c r="E2354" i="5"/>
  <c r="X2354" i="5" s="1"/>
  <c r="V2355" i="5"/>
  <c r="E2355" i="5"/>
  <c r="V2356" i="5"/>
  <c r="E2356" i="5"/>
  <c r="V2357" i="5"/>
  <c r="E2357" i="5"/>
  <c r="V2358" i="5"/>
  <c r="E2358" i="5"/>
  <c r="V2359" i="5"/>
  <c r="E2359" i="5"/>
  <c r="X2359" i="5" s="1"/>
  <c r="V2360" i="5"/>
  <c r="E2360" i="5"/>
  <c r="X2360" i="5" s="1"/>
  <c r="V2361" i="5"/>
  <c r="E2361" i="5"/>
  <c r="V2362" i="5"/>
  <c r="E2362" i="5"/>
  <c r="X2362" i="5" s="1"/>
  <c r="V2363" i="5"/>
  <c r="E2363" i="5"/>
  <c r="V2364" i="5"/>
  <c r="E2364" i="5"/>
  <c r="X2364" i="5" s="1"/>
  <c r="V2365" i="5"/>
  <c r="E2365" i="5"/>
  <c r="V2366" i="5"/>
  <c r="E2366" i="5"/>
  <c r="V2367" i="5"/>
  <c r="E2367" i="5"/>
  <c r="V2368" i="5"/>
  <c r="E2368" i="5"/>
  <c r="X2368" i="5" s="1"/>
  <c r="V2369" i="5"/>
  <c r="E2369" i="5"/>
  <c r="V2370" i="5"/>
  <c r="E2370" i="5"/>
  <c r="X2370" i="5" s="1"/>
  <c r="V2371" i="5"/>
  <c r="E2371" i="5"/>
  <c r="V2372" i="5"/>
  <c r="E2372" i="5"/>
  <c r="V2373" i="5"/>
  <c r="E2373" i="5"/>
  <c r="V2374" i="5"/>
  <c r="E2374" i="5"/>
  <c r="V2375" i="5"/>
  <c r="E2375" i="5"/>
  <c r="X2375" i="5" s="1"/>
  <c r="V2376" i="5"/>
  <c r="E2376" i="5"/>
  <c r="X2376" i="5" s="1"/>
  <c r="V2377" i="5"/>
  <c r="E2377" i="5"/>
  <c r="V2378" i="5"/>
  <c r="E2378" i="5"/>
  <c r="X2378" i="5" s="1"/>
  <c r="V2379" i="5"/>
  <c r="E2379" i="5"/>
  <c r="V2380" i="5"/>
  <c r="E2380" i="5"/>
  <c r="X2380" i="5" s="1"/>
  <c r="V2381" i="5"/>
  <c r="E2381" i="5"/>
  <c r="V2382" i="5"/>
  <c r="E2382" i="5"/>
  <c r="V2383" i="5"/>
  <c r="E2383" i="5"/>
  <c r="X2383" i="5" s="1"/>
  <c r="V2384" i="5"/>
  <c r="E2384" i="5"/>
  <c r="X2384" i="5" s="1"/>
  <c r="V2385" i="5"/>
  <c r="E2385" i="5"/>
  <c r="V2386" i="5"/>
  <c r="E2386" i="5"/>
  <c r="V2387" i="5"/>
  <c r="E2387" i="5"/>
  <c r="V2388" i="5"/>
  <c r="E2388" i="5"/>
  <c r="X2388" i="5" s="1"/>
  <c r="V2389" i="5"/>
  <c r="E2389" i="5"/>
  <c r="V2390" i="5"/>
  <c r="E2390" i="5"/>
  <c r="V2391" i="5"/>
  <c r="E2391" i="5"/>
  <c r="V2392" i="5"/>
  <c r="E2392" i="5"/>
  <c r="X2392" i="5" s="1"/>
  <c r="V2393" i="5"/>
  <c r="E2393" i="5"/>
  <c r="V2394" i="5"/>
  <c r="E2394" i="5"/>
  <c r="X2394" i="5" s="1"/>
  <c r="V2395" i="5"/>
  <c r="E2395" i="5"/>
  <c r="V2396" i="5"/>
  <c r="E2396" i="5"/>
  <c r="X2396" i="5" s="1"/>
  <c r="V2397" i="5"/>
  <c r="E2397" i="5"/>
  <c r="V2398" i="5"/>
  <c r="E2398" i="5"/>
  <c r="V2399" i="5"/>
  <c r="E2399" i="5"/>
  <c r="X2399" i="5" s="1"/>
  <c r="V2400" i="5"/>
  <c r="E2400" i="5"/>
  <c r="X2400" i="5" s="1"/>
  <c r="V2401" i="5"/>
  <c r="E2401" i="5"/>
  <c r="V2402" i="5"/>
  <c r="E2402" i="5"/>
  <c r="V2403" i="5"/>
  <c r="E2403" i="5"/>
  <c r="V2404" i="5"/>
  <c r="E2404" i="5"/>
  <c r="X2404" i="5" s="1"/>
  <c r="V2405" i="5"/>
  <c r="E2405" i="5"/>
  <c r="V2406" i="5"/>
  <c r="E2406" i="5"/>
  <c r="V2407" i="5"/>
  <c r="E2407" i="5"/>
  <c r="X2407" i="5" s="1"/>
  <c r="V2408" i="5"/>
  <c r="E2408" i="5"/>
  <c r="X2408" i="5" s="1"/>
  <c r="V2409" i="5"/>
  <c r="E2409" i="5"/>
  <c r="V2410" i="5"/>
  <c r="E2410" i="5"/>
  <c r="V2411" i="5"/>
  <c r="E2411" i="5"/>
  <c r="V2412" i="5"/>
  <c r="E2412" i="5"/>
  <c r="V2413" i="5"/>
  <c r="E2413" i="5"/>
  <c r="V2414" i="5"/>
  <c r="E2414" i="5"/>
  <c r="V2415" i="5"/>
  <c r="E2415" i="5"/>
  <c r="X2415" i="5" s="1"/>
  <c r="V2416" i="5"/>
  <c r="E2416" i="5"/>
  <c r="X2416" i="5" s="1"/>
  <c r="V2417" i="5"/>
  <c r="E2417" i="5"/>
  <c r="V2418" i="5"/>
  <c r="E2418" i="5"/>
  <c r="V2419" i="5"/>
  <c r="E2419" i="5"/>
  <c r="V2420" i="5"/>
  <c r="E2420" i="5"/>
  <c r="X2420" i="5" s="1"/>
  <c r="V2421" i="5"/>
  <c r="E2421" i="5"/>
  <c r="V2422" i="5"/>
  <c r="E2422" i="5"/>
  <c r="V2423" i="5"/>
  <c r="E2423" i="5"/>
  <c r="V2424" i="5"/>
  <c r="E2424" i="5"/>
  <c r="X2424" i="5" s="1"/>
  <c r="V2425" i="5"/>
  <c r="E2425" i="5"/>
  <c r="V2426" i="5"/>
  <c r="E2426" i="5"/>
  <c r="V2427" i="5"/>
  <c r="E2427" i="5"/>
  <c r="V2428" i="5"/>
  <c r="E2428" i="5"/>
  <c r="X2428" i="5" s="1"/>
  <c r="V2429" i="5"/>
  <c r="E2429" i="5"/>
  <c r="V2430" i="5"/>
  <c r="E2430" i="5"/>
  <c r="V2431" i="5"/>
  <c r="E2431" i="5"/>
  <c r="X2431" i="5" s="1"/>
  <c r="V2432" i="5"/>
  <c r="E2432" i="5"/>
  <c r="X2432" i="5" s="1"/>
  <c r="V2433" i="5"/>
  <c r="E2433" i="5"/>
  <c r="V2434" i="5"/>
  <c r="E2434" i="5"/>
  <c r="V2435" i="5"/>
  <c r="E2435" i="5"/>
  <c r="V2436" i="5"/>
  <c r="E2436" i="5"/>
  <c r="X2436" i="5" s="1"/>
  <c r="V2437" i="5"/>
  <c r="E2437" i="5"/>
  <c r="V2438" i="5"/>
  <c r="E2438" i="5"/>
  <c r="V2439" i="5"/>
  <c r="E2439" i="5"/>
  <c r="X2439" i="5" s="1"/>
  <c r="V2440" i="5"/>
  <c r="E2440" i="5"/>
  <c r="X2440" i="5" s="1"/>
  <c r="V2441" i="5"/>
  <c r="E2441" i="5"/>
  <c r="V2442" i="5"/>
  <c r="E2442" i="5"/>
  <c r="X2442" i="5" s="1"/>
  <c r="V2443" i="5"/>
  <c r="E2443" i="5"/>
  <c r="V2444" i="5"/>
  <c r="E2444" i="5"/>
  <c r="V2445" i="5"/>
  <c r="E2445" i="5"/>
  <c r="V2446" i="5"/>
  <c r="E2446" i="5"/>
  <c r="V2447" i="5"/>
  <c r="E2447" i="5"/>
  <c r="X2447" i="5" s="1"/>
  <c r="V2448" i="5"/>
  <c r="E2448" i="5"/>
  <c r="X2448" i="5" s="1"/>
  <c r="V2449" i="5"/>
  <c r="E2449" i="5"/>
  <c r="V2450" i="5"/>
  <c r="E2450" i="5"/>
  <c r="X2450" i="5" s="1"/>
  <c r="V2451" i="5"/>
  <c r="E2451" i="5"/>
  <c r="V2452" i="5"/>
  <c r="E2452" i="5"/>
  <c r="X2452" i="5" s="1"/>
  <c r="V2453" i="5"/>
  <c r="E2453" i="5"/>
  <c r="V2454" i="5"/>
  <c r="E2454" i="5"/>
  <c r="V2455" i="5"/>
  <c r="E2455" i="5"/>
  <c r="X2455" i="5" s="1"/>
  <c r="V2456" i="5"/>
  <c r="E2456" i="5"/>
  <c r="X2456" i="5" s="1"/>
  <c r="V2457" i="5"/>
  <c r="E2457" i="5"/>
  <c r="V2458" i="5"/>
  <c r="E2458" i="5"/>
  <c r="V2459" i="5"/>
  <c r="E2459" i="5"/>
  <c r="V2460" i="5"/>
  <c r="E2460" i="5"/>
  <c r="X2460" i="5" s="1"/>
  <c r="V2461" i="5"/>
  <c r="E2461" i="5"/>
  <c r="V2462" i="5"/>
  <c r="E2462" i="5"/>
  <c r="V2463" i="5"/>
  <c r="E2463" i="5"/>
  <c r="X2463" i="5" s="1"/>
  <c r="V2464" i="5"/>
  <c r="E2464" i="5"/>
  <c r="X2464" i="5" s="1"/>
  <c r="V2465" i="5"/>
  <c r="E2465" i="5"/>
  <c r="V2466" i="5"/>
  <c r="E2466" i="5"/>
  <c r="V2467" i="5"/>
  <c r="E2467" i="5"/>
  <c r="V2468" i="5"/>
  <c r="E2468" i="5"/>
  <c r="X2468" i="5" s="1"/>
  <c r="V2469" i="5"/>
  <c r="E2469" i="5"/>
  <c r="V2470" i="5"/>
  <c r="E2470" i="5"/>
  <c r="V2471" i="5"/>
  <c r="E2471" i="5"/>
  <c r="X2471" i="5" s="1"/>
  <c r="V2472" i="5"/>
  <c r="E2472" i="5"/>
  <c r="X2472" i="5" s="1"/>
  <c r="V2473" i="5"/>
  <c r="E2473" i="5"/>
  <c r="V2474" i="5"/>
  <c r="E2474" i="5"/>
  <c r="X2474" i="5" s="1"/>
  <c r="V2475" i="5"/>
  <c r="E2475" i="5"/>
  <c r="V2476" i="5"/>
  <c r="E2476" i="5"/>
  <c r="X2476" i="5" s="1"/>
  <c r="V2477" i="5"/>
  <c r="E2477" i="5"/>
  <c r="V2478" i="5"/>
  <c r="E2478" i="5"/>
  <c r="V2479" i="5"/>
  <c r="E2479" i="5"/>
  <c r="V2480" i="5"/>
  <c r="E2480" i="5"/>
  <c r="X2480" i="5" s="1"/>
  <c r="V2481" i="5"/>
  <c r="E2481" i="5"/>
  <c r="V2482" i="5"/>
  <c r="E2482" i="5"/>
  <c r="X2482" i="5" s="1"/>
  <c r="V2483" i="5"/>
  <c r="E2483" i="5"/>
  <c r="V2484" i="5"/>
  <c r="E2484" i="5"/>
  <c r="X2484" i="5" s="1"/>
  <c r="V2485" i="5"/>
  <c r="E2485" i="5"/>
  <c r="V2486" i="5"/>
  <c r="E2486" i="5"/>
  <c r="V2487" i="5"/>
  <c r="E2487" i="5"/>
  <c r="X2487" i="5" s="1"/>
  <c r="V2488" i="5"/>
  <c r="E2488" i="5"/>
  <c r="X2488" i="5" s="1"/>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B19" i="5"/>
  <c r="B10" i="6"/>
  <c r="B9" i="6"/>
  <c r="B16" i="5"/>
  <c r="B17" i="5"/>
  <c r="B18"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4" i="5"/>
  <c r="T2504" i="5"/>
  <c r="S2504" i="5"/>
  <c r="B2503" i="5"/>
  <c r="I2502" i="5"/>
  <c r="B2502" i="5"/>
  <c r="B2501" i="5"/>
  <c r="B2500" i="5"/>
  <c r="B2499" i="5"/>
  <c r="I2498" i="5"/>
  <c r="B2498" i="5"/>
  <c r="B2497" i="5"/>
  <c r="B2496" i="5"/>
  <c r="B2495" i="5"/>
  <c r="H2494" i="5"/>
  <c r="B2494" i="5"/>
  <c r="F2493" i="5"/>
  <c r="B2493" i="5"/>
  <c r="B2492" i="5"/>
  <c r="B2491" i="5"/>
  <c r="S2491" i="5"/>
  <c r="B2490" i="5"/>
  <c r="B2489" i="5"/>
  <c r="B2488" i="5"/>
  <c r="B2487" i="5"/>
  <c r="S2487" i="5"/>
  <c r="B2486" i="5"/>
  <c r="B2485" i="5"/>
  <c r="B2484" i="5"/>
  <c r="B2483" i="5"/>
  <c r="S2483" i="5"/>
  <c r="B2482" i="5"/>
  <c r="B2481" i="5"/>
  <c r="S2481" i="5"/>
  <c r="J2480" i="5"/>
  <c r="B2480" i="5"/>
  <c r="S2480" i="5"/>
  <c r="B2479" i="5"/>
  <c r="S2479" i="5"/>
  <c r="B2478" i="5"/>
  <c r="B2477" i="5"/>
  <c r="B2476" i="5"/>
  <c r="B2475" i="5"/>
  <c r="I2474" i="5"/>
  <c r="B2474" i="5"/>
  <c r="S2474" i="5"/>
  <c r="R2473" i="5"/>
  <c r="B2473" i="5"/>
  <c r="T2473" i="5"/>
  <c r="J2472" i="5"/>
  <c r="B2472" i="5"/>
  <c r="S2472" i="5"/>
  <c r="R2471" i="5"/>
  <c r="B2471" i="5"/>
  <c r="T2471" i="5"/>
  <c r="B2470" i="5"/>
  <c r="T2470" i="5"/>
  <c r="B2469" i="5"/>
  <c r="B2468" i="5"/>
  <c r="S2468" i="5"/>
  <c r="B2467" i="5"/>
  <c r="B2466" i="5"/>
  <c r="S2466" i="5"/>
  <c r="R2465" i="5"/>
  <c r="B2465" i="5"/>
  <c r="T2465" i="5"/>
  <c r="B2464" i="5"/>
  <c r="S2464" i="5"/>
  <c r="B2463" i="5"/>
  <c r="T2463" i="5"/>
  <c r="B2462" i="5"/>
  <c r="B2461" i="5"/>
  <c r="T2461" i="5"/>
  <c r="B2460" i="5"/>
  <c r="S2460" i="5"/>
  <c r="B2459" i="5"/>
  <c r="T2459" i="5"/>
  <c r="B2458" i="5"/>
  <c r="S2458" i="5"/>
  <c r="B2457" i="5"/>
  <c r="T2457" i="5"/>
  <c r="B2456" i="5"/>
  <c r="S2456" i="5"/>
  <c r="B2455" i="5"/>
  <c r="T2455" i="5"/>
  <c r="B2454" i="5"/>
  <c r="B2453" i="5"/>
  <c r="S2453" i="5"/>
  <c r="B2452" i="5"/>
  <c r="B2451" i="5"/>
  <c r="B2450" i="5"/>
  <c r="T2450" i="5"/>
  <c r="F2449" i="5"/>
  <c r="B2449" i="5"/>
  <c r="B2448" i="5"/>
  <c r="S2448" i="5"/>
  <c r="B2447" i="5"/>
  <c r="I2446" i="5"/>
  <c r="B2446" i="5"/>
  <c r="T2446" i="5"/>
  <c r="B2445" i="5"/>
  <c r="T2445" i="5"/>
  <c r="B2444" i="5"/>
  <c r="S2444" i="5"/>
  <c r="B2443" i="5"/>
  <c r="B2442" i="5"/>
  <c r="T2442" i="5"/>
  <c r="R2441" i="5"/>
  <c r="B2441" i="5"/>
  <c r="B2440" i="5"/>
  <c r="B2439" i="5"/>
  <c r="B2438" i="5"/>
  <c r="T2438" i="5"/>
  <c r="I2437" i="5"/>
  <c r="B2437" i="5"/>
  <c r="B2436" i="5"/>
  <c r="T2436" i="5"/>
  <c r="F2435" i="5"/>
  <c r="B2435" i="5"/>
  <c r="S2435" i="5"/>
  <c r="B2434" i="5"/>
  <c r="B2433" i="5"/>
  <c r="H2432" i="5"/>
  <c r="B2432" i="5"/>
  <c r="S2432" i="5"/>
  <c r="B2431" i="5"/>
  <c r="T2431" i="5"/>
  <c r="B2430" i="5"/>
  <c r="S2430" i="5"/>
  <c r="B2429" i="5"/>
  <c r="T2429" i="5"/>
  <c r="B2428" i="5"/>
  <c r="S2428" i="5"/>
  <c r="B2427" i="5"/>
  <c r="T2427" i="5"/>
  <c r="B2426" i="5"/>
  <c r="S2426" i="5"/>
  <c r="B2425" i="5"/>
  <c r="T2425" i="5"/>
  <c r="F2424" i="5"/>
  <c r="B2424" i="5"/>
  <c r="S2424" i="5"/>
  <c r="B2423" i="5"/>
  <c r="B2422" i="5"/>
  <c r="B2421" i="5"/>
  <c r="T2421" i="5"/>
  <c r="B2420" i="5"/>
  <c r="S2420" i="5"/>
  <c r="B2419" i="5"/>
  <c r="S2419" i="5"/>
  <c r="B2418" i="5"/>
  <c r="S2418" i="5"/>
  <c r="B2417" i="5"/>
  <c r="T2417" i="5"/>
  <c r="B2416" i="5"/>
  <c r="S2416" i="5"/>
  <c r="B2415" i="5"/>
  <c r="S2415" i="5"/>
  <c r="B2414" i="5"/>
  <c r="S2414" i="5"/>
  <c r="B2413" i="5"/>
  <c r="T2413" i="5"/>
  <c r="B2412" i="5"/>
  <c r="S2412" i="5"/>
  <c r="B2411" i="5"/>
  <c r="T2411" i="5"/>
  <c r="B2410" i="5"/>
  <c r="B2409" i="5"/>
  <c r="B2408" i="5"/>
  <c r="S2408" i="5"/>
  <c r="B2407" i="5"/>
  <c r="T2407" i="5"/>
  <c r="B2406" i="5"/>
  <c r="T2406" i="5"/>
  <c r="B2405" i="5"/>
  <c r="B2404" i="5"/>
  <c r="S2404" i="5"/>
  <c r="B2403" i="5"/>
  <c r="S2403" i="5"/>
  <c r="B2402" i="5"/>
  <c r="T2402" i="5"/>
  <c r="B2401" i="5"/>
  <c r="B2400" i="5"/>
  <c r="S2400" i="5"/>
  <c r="B2399" i="5"/>
  <c r="T2399" i="5"/>
  <c r="B2398" i="5"/>
  <c r="B2397" i="5"/>
  <c r="T2397" i="5"/>
  <c r="B2396" i="5"/>
  <c r="S2396" i="5"/>
  <c r="B2395" i="5"/>
  <c r="S2395" i="5"/>
  <c r="R2394" i="5"/>
  <c r="B2394" i="5"/>
  <c r="B2393" i="5"/>
  <c r="B2392" i="5"/>
  <c r="S2392" i="5"/>
  <c r="B2391" i="5"/>
  <c r="T2391" i="5"/>
  <c r="B2390" i="5"/>
  <c r="S2390" i="5"/>
  <c r="R2389" i="5"/>
  <c r="B2389" i="5"/>
  <c r="B2388" i="5"/>
  <c r="S2388" i="5"/>
  <c r="F2387" i="5"/>
  <c r="B2387" i="5"/>
  <c r="B2386" i="5"/>
  <c r="T2386" i="5"/>
  <c r="B2385" i="5"/>
  <c r="T2385" i="5"/>
  <c r="B2384" i="5"/>
  <c r="S2384" i="5"/>
  <c r="B2383" i="5"/>
  <c r="B2382" i="5"/>
  <c r="R2381" i="5"/>
  <c r="B2381" i="5"/>
  <c r="B2380" i="5"/>
  <c r="F2379" i="5"/>
  <c r="B2379" i="5"/>
  <c r="S2379" i="5"/>
  <c r="B2378" i="5"/>
  <c r="B2377" i="5"/>
  <c r="S2377" i="5"/>
  <c r="B2376" i="5"/>
  <c r="S2376" i="5"/>
  <c r="B2375" i="5"/>
  <c r="S2375" i="5"/>
  <c r="B2374" i="5"/>
  <c r="T2374" i="5"/>
  <c r="B2373" i="5"/>
  <c r="T2373" i="5"/>
  <c r="B2372" i="5"/>
  <c r="S2372" i="5"/>
  <c r="F2371" i="5"/>
  <c r="B2371" i="5"/>
  <c r="T2371" i="5"/>
  <c r="B2370" i="5"/>
  <c r="B2369" i="5"/>
  <c r="S2369" i="5"/>
  <c r="B2368" i="5"/>
  <c r="S2368" i="5"/>
  <c r="B2367" i="5"/>
  <c r="S2367" i="5"/>
  <c r="B2366" i="5"/>
  <c r="T2366" i="5"/>
  <c r="F2365" i="5"/>
  <c r="B2365" i="5"/>
  <c r="R2364" i="5"/>
  <c r="B2364" i="5"/>
  <c r="S2364" i="5"/>
  <c r="F2363" i="5"/>
  <c r="B2363" i="5"/>
  <c r="T2363" i="5"/>
  <c r="B2362" i="5"/>
  <c r="S2362" i="5"/>
  <c r="B2361" i="5"/>
  <c r="S2361" i="5"/>
  <c r="B2360" i="5"/>
  <c r="S2360" i="5"/>
  <c r="B2359" i="5"/>
  <c r="S2359" i="5"/>
  <c r="B2358" i="5"/>
  <c r="T2358" i="5"/>
  <c r="B2357" i="5"/>
  <c r="T2357" i="5"/>
  <c r="B2356" i="5"/>
  <c r="B2355" i="5"/>
  <c r="S2355" i="5"/>
  <c r="B2354" i="5"/>
  <c r="S2354" i="5"/>
  <c r="B2353" i="5"/>
  <c r="S2353" i="5"/>
  <c r="B2352" i="5"/>
  <c r="S2352" i="5"/>
  <c r="B2351" i="5"/>
  <c r="B2350" i="5"/>
  <c r="S2350" i="5"/>
  <c r="B2349" i="5"/>
  <c r="T2349" i="5"/>
  <c r="B2348" i="5"/>
  <c r="B2347" i="5"/>
  <c r="B2346" i="5"/>
  <c r="S2346" i="5"/>
  <c r="H2345" i="5"/>
  <c r="B2345" i="5"/>
  <c r="H2344" i="5"/>
  <c r="B2344" i="5"/>
  <c r="B2343" i="5"/>
  <c r="B2342" i="5"/>
  <c r="S2342" i="5"/>
  <c r="B2341" i="5"/>
  <c r="B2340" i="5"/>
  <c r="S2340" i="5"/>
  <c r="B2339" i="5"/>
  <c r="B2338" i="5"/>
  <c r="B2337" i="5"/>
  <c r="H2336" i="5"/>
  <c r="B2336" i="5"/>
  <c r="S2336" i="5"/>
  <c r="B2335" i="5"/>
  <c r="S2335" i="5"/>
  <c r="B2334" i="5"/>
  <c r="S2334" i="5"/>
  <c r="B2333" i="5"/>
  <c r="T2333" i="5"/>
  <c r="B2332" i="5"/>
  <c r="T2332" i="5"/>
  <c r="B2331" i="5"/>
  <c r="S2331" i="5"/>
  <c r="B2330" i="5"/>
  <c r="S2330" i="5"/>
  <c r="B2329" i="5"/>
  <c r="T2329" i="5"/>
  <c r="B2328" i="5"/>
  <c r="T2328" i="5"/>
  <c r="B2327" i="5"/>
  <c r="S2327" i="5"/>
  <c r="B2326" i="5"/>
  <c r="S2326" i="5"/>
  <c r="B2325" i="5"/>
  <c r="T2325" i="5"/>
  <c r="B2324" i="5"/>
  <c r="T2324" i="5"/>
  <c r="B2323" i="5"/>
  <c r="B2322" i="5"/>
  <c r="S2322" i="5"/>
  <c r="B2321" i="5"/>
  <c r="T2321" i="5"/>
  <c r="F2320" i="5"/>
  <c r="B2320" i="5"/>
  <c r="T2320" i="5"/>
  <c r="B2319" i="5"/>
  <c r="T2319" i="5"/>
  <c r="B2318" i="5"/>
  <c r="B2317" i="5"/>
  <c r="T2317" i="5"/>
  <c r="B2316" i="5"/>
  <c r="S2316" i="5"/>
  <c r="B2315" i="5"/>
  <c r="B2314" i="5"/>
  <c r="J2313" i="5"/>
  <c r="B2313" i="5"/>
  <c r="S2313" i="5"/>
  <c r="B2312" i="5"/>
  <c r="T2312" i="5"/>
  <c r="B2311" i="5"/>
  <c r="B2310" i="5"/>
  <c r="B2309" i="5"/>
  <c r="B2308" i="5"/>
  <c r="T2308" i="5"/>
  <c r="B2307" i="5"/>
  <c r="T2307" i="5"/>
  <c r="B2306" i="5"/>
  <c r="J2305" i="5"/>
  <c r="B2305" i="5"/>
  <c r="S2305" i="5"/>
  <c r="B2304" i="5"/>
  <c r="B2303" i="5"/>
  <c r="J2302" i="5"/>
  <c r="B2302" i="5"/>
  <c r="B2301" i="5"/>
  <c r="S2301" i="5"/>
  <c r="B2300" i="5"/>
  <c r="S2300" i="5"/>
  <c r="B2299" i="5"/>
  <c r="T2299" i="5"/>
  <c r="H2298" i="5"/>
  <c r="B2298" i="5"/>
  <c r="B2297" i="5"/>
  <c r="T2297" i="5"/>
  <c r="H2296" i="5"/>
  <c r="B2296" i="5"/>
  <c r="S2296" i="5"/>
  <c r="B2295" i="5"/>
  <c r="T2295" i="5"/>
  <c r="F2294" i="5"/>
  <c r="B2294" i="5"/>
  <c r="B2293" i="5"/>
  <c r="B2292" i="5"/>
  <c r="S2292" i="5"/>
  <c r="B2291" i="5"/>
  <c r="T2291" i="5"/>
  <c r="H2290" i="5"/>
  <c r="B2290" i="5"/>
  <c r="B2289" i="5"/>
  <c r="T2289" i="5"/>
  <c r="B2288" i="5"/>
  <c r="T2288" i="5"/>
  <c r="F2287" i="5"/>
  <c r="B2287" i="5"/>
  <c r="S2287" i="5"/>
  <c r="B2286" i="5"/>
  <c r="J2285" i="5"/>
  <c r="B2285" i="5"/>
  <c r="B2284" i="5"/>
  <c r="S2284" i="5"/>
  <c r="B2283" i="5"/>
  <c r="T2283" i="5"/>
  <c r="B2282" i="5"/>
  <c r="B2281" i="5"/>
  <c r="T2281" i="5"/>
  <c r="B2280" i="5"/>
  <c r="H2279" i="5"/>
  <c r="B2279" i="5"/>
  <c r="T2279" i="5"/>
  <c r="B2278" i="5"/>
  <c r="B2277" i="5"/>
  <c r="S2277" i="5"/>
  <c r="I2276" i="5"/>
  <c r="B2276" i="5"/>
  <c r="S2276" i="5"/>
  <c r="B2275" i="5"/>
  <c r="B2274" i="5"/>
  <c r="T2274" i="5"/>
  <c r="B2273" i="5"/>
  <c r="S2273" i="5"/>
  <c r="B2272" i="5"/>
  <c r="T2272" i="5"/>
  <c r="B2271" i="5"/>
  <c r="B2270" i="5"/>
  <c r="T2270" i="5"/>
  <c r="B2269" i="5"/>
  <c r="T2269" i="5"/>
  <c r="B2268" i="5"/>
  <c r="B2267" i="5"/>
  <c r="T2267" i="5"/>
  <c r="F2266" i="5"/>
  <c r="B2266" i="5"/>
  <c r="S2266" i="5"/>
  <c r="B2265" i="5"/>
  <c r="S2265" i="5"/>
  <c r="B2264" i="5"/>
  <c r="T2264" i="5"/>
  <c r="B2263" i="5"/>
  <c r="S2263" i="5"/>
  <c r="B2262" i="5"/>
  <c r="S2262" i="5"/>
  <c r="B2261" i="5"/>
  <c r="S2261" i="5"/>
  <c r="I2260" i="5"/>
  <c r="B2260" i="5"/>
  <c r="T2260" i="5"/>
  <c r="B2259" i="5"/>
  <c r="S2259" i="5"/>
  <c r="B2258" i="5"/>
  <c r="B2257" i="5"/>
  <c r="S2257" i="5"/>
  <c r="B2256" i="5"/>
  <c r="T2256" i="5"/>
  <c r="B2255" i="5"/>
  <c r="S2255" i="5"/>
  <c r="R2254" i="5"/>
  <c r="B2254" i="5"/>
  <c r="B2253" i="5"/>
  <c r="T2253" i="5"/>
  <c r="B2252" i="5"/>
  <c r="T2252" i="5"/>
  <c r="H2251" i="5"/>
  <c r="B2251" i="5"/>
  <c r="B2250" i="5"/>
  <c r="S2250" i="5"/>
  <c r="B2249" i="5"/>
  <c r="T2249" i="5"/>
  <c r="R2248" i="5"/>
  <c r="B2248" i="5"/>
  <c r="T2248" i="5"/>
  <c r="B2247" i="5"/>
  <c r="S2247" i="5"/>
  <c r="B2246" i="5"/>
  <c r="S2246" i="5"/>
  <c r="B2245" i="5"/>
  <c r="S2245" i="5"/>
  <c r="B2244" i="5"/>
  <c r="T2244" i="5"/>
  <c r="B2243" i="5"/>
  <c r="R2242" i="5"/>
  <c r="B2242" i="5"/>
  <c r="S2242" i="5"/>
  <c r="B2241" i="5"/>
  <c r="B2240" i="5"/>
  <c r="T2240" i="5"/>
  <c r="H2239" i="5"/>
  <c r="B2239" i="5"/>
  <c r="S2239" i="5"/>
  <c r="F2238" i="5"/>
  <c r="B2238" i="5"/>
  <c r="S2238" i="5"/>
  <c r="B2237" i="5"/>
  <c r="B2236" i="5"/>
  <c r="T2236" i="5"/>
  <c r="B2235" i="5"/>
  <c r="B2234" i="5"/>
  <c r="S2234" i="5"/>
  <c r="B2233" i="5"/>
  <c r="B2232" i="5"/>
  <c r="B2231" i="5"/>
  <c r="T2231" i="5"/>
  <c r="B2230" i="5"/>
  <c r="S2230" i="5"/>
  <c r="B2229" i="5"/>
  <c r="T2229" i="5"/>
  <c r="B2228" i="5"/>
  <c r="B2227" i="5"/>
  <c r="B2226" i="5"/>
  <c r="B2225" i="5"/>
  <c r="T2225" i="5"/>
  <c r="B2224" i="5"/>
  <c r="B2223" i="5"/>
  <c r="S2223" i="5"/>
  <c r="R2222" i="5"/>
  <c r="B2222" i="5"/>
  <c r="S2222" i="5"/>
  <c r="B2221" i="5"/>
  <c r="B2220" i="5"/>
  <c r="S2220" i="5"/>
  <c r="B2219" i="5"/>
  <c r="T2219" i="5"/>
  <c r="B2218" i="5"/>
  <c r="S2218" i="5"/>
  <c r="I2217" i="5"/>
  <c r="B2217" i="5"/>
  <c r="T2217" i="5"/>
  <c r="B2216" i="5"/>
  <c r="B2215" i="5"/>
  <c r="T2215" i="5"/>
  <c r="B2214" i="5"/>
  <c r="S2214" i="5"/>
  <c r="B2213" i="5"/>
  <c r="B2212" i="5"/>
  <c r="S2212" i="5"/>
  <c r="B2211" i="5"/>
  <c r="T2211" i="5"/>
  <c r="B2210" i="5"/>
  <c r="S2210" i="5"/>
  <c r="B2209" i="5"/>
  <c r="B2208" i="5"/>
  <c r="T2208" i="5"/>
  <c r="B2207" i="5"/>
  <c r="T2207" i="5"/>
  <c r="B2206" i="5"/>
  <c r="S2206" i="5"/>
  <c r="B2205" i="5"/>
  <c r="B2204" i="5"/>
  <c r="S2204" i="5"/>
  <c r="B2203" i="5"/>
  <c r="F2202" i="5"/>
  <c r="B2202" i="5"/>
  <c r="S2202" i="5"/>
  <c r="B2201" i="5"/>
  <c r="B2200" i="5"/>
  <c r="T2200" i="5"/>
  <c r="B2199" i="5"/>
  <c r="T2199" i="5"/>
  <c r="B2198" i="5"/>
  <c r="S2198" i="5"/>
  <c r="B2197" i="5"/>
  <c r="S2197" i="5"/>
  <c r="B2196" i="5"/>
  <c r="S2196" i="5"/>
  <c r="B2195" i="5"/>
  <c r="F2194" i="5"/>
  <c r="B2194" i="5"/>
  <c r="S2194" i="5"/>
  <c r="B2193" i="5"/>
  <c r="B2192" i="5"/>
  <c r="T2192" i="5"/>
  <c r="B2191" i="5"/>
  <c r="T2191" i="5"/>
  <c r="R2190" i="5"/>
  <c r="B2190" i="5"/>
  <c r="I2189" i="5"/>
  <c r="B2189" i="5"/>
  <c r="B2188" i="5"/>
  <c r="S2188" i="5"/>
  <c r="B2187" i="5"/>
  <c r="S2187" i="5"/>
  <c r="B2186" i="5"/>
  <c r="R2185" i="5"/>
  <c r="B2185" i="5"/>
  <c r="B2184" i="5"/>
  <c r="S2184" i="5"/>
  <c r="B2183" i="5"/>
  <c r="S2183" i="5"/>
  <c r="B2182" i="5"/>
  <c r="T2182" i="5"/>
  <c r="B2181" i="5"/>
  <c r="B2180" i="5"/>
  <c r="S2180" i="5"/>
  <c r="B2179" i="5"/>
  <c r="T2179" i="5"/>
  <c r="B2178" i="5"/>
  <c r="T2178" i="5"/>
  <c r="R2177" i="5"/>
  <c r="B2177" i="5"/>
  <c r="B2176" i="5"/>
  <c r="B2175" i="5"/>
  <c r="T2175" i="5"/>
  <c r="B2174" i="5"/>
  <c r="R2173" i="5"/>
  <c r="B2173" i="5"/>
  <c r="B2172" i="5"/>
  <c r="S2172" i="5"/>
  <c r="B2171" i="5"/>
  <c r="T2171" i="5"/>
  <c r="B2170" i="5"/>
  <c r="T2170" i="5"/>
  <c r="B2169" i="5"/>
  <c r="B2168" i="5"/>
  <c r="B2167" i="5"/>
  <c r="B2166" i="5"/>
  <c r="T2166" i="5"/>
  <c r="B2165" i="5"/>
  <c r="B2164" i="5"/>
  <c r="B2163" i="5"/>
  <c r="B2162" i="5"/>
  <c r="S2162" i="5"/>
  <c r="B2161" i="5"/>
  <c r="B2160" i="5"/>
  <c r="S2160" i="5"/>
  <c r="B2159" i="5"/>
  <c r="B2158" i="5"/>
  <c r="S2158" i="5"/>
  <c r="R2157" i="5"/>
  <c r="B2157" i="5"/>
  <c r="B2156" i="5"/>
  <c r="S2156" i="5"/>
  <c r="B2155" i="5"/>
  <c r="B2154" i="5"/>
  <c r="S2154" i="5"/>
  <c r="B2153" i="5"/>
  <c r="B2152" i="5"/>
  <c r="T2152" i="5"/>
  <c r="B2151" i="5"/>
  <c r="B2150" i="5"/>
  <c r="B2149" i="5"/>
  <c r="B2148" i="5"/>
  <c r="S2148" i="5"/>
  <c r="B2147" i="5"/>
  <c r="S2147" i="5"/>
  <c r="B2146" i="5"/>
  <c r="R2145" i="5"/>
  <c r="B2145" i="5"/>
  <c r="I2144" i="5"/>
  <c r="B2144" i="5"/>
  <c r="S2144" i="5"/>
  <c r="B2143" i="5"/>
  <c r="S2143" i="5"/>
  <c r="B2142" i="5"/>
  <c r="R2141" i="5"/>
  <c r="B2141" i="5"/>
  <c r="B2140" i="5"/>
  <c r="S2140" i="5"/>
  <c r="B2139" i="5"/>
  <c r="T2139" i="5"/>
  <c r="B2138" i="5"/>
  <c r="T2138" i="5"/>
  <c r="B2137" i="5"/>
  <c r="F2136" i="5"/>
  <c r="B2136" i="5"/>
  <c r="S2136" i="5"/>
  <c r="B2135" i="5"/>
  <c r="S2135" i="5"/>
  <c r="B2134" i="5"/>
  <c r="T2134" i="5"/>
  <c r="H2133" i="5"/>
  <c r="B2133" i="5"/>
  <c r="B2132" i="5"/>
  <c r="S2132" i="5"/>
  <c r="B2131" i="5"/>
  <c r="S2131" i="5"/>
  <c r="B2130" i="5"/>
  <c r="S2130" i="5"/>
  <c r="B2129" i="5"/>
  <c r="F2128" i="5"/>
  <c r="B2128" i="5"/>
  <c r="F2127" i="5"/>
  <c r="B2127" i="5"/>
  <c r="T2127" i="5"/>
  <c r="B2126" i="5"/>
  <c r="S2126" i="5"/>
  <c r="I2125" i="5"/>
  <c r="B2125" i="5"/>
  <c r="B2124" i="5"/>
  <c r="B2123" i="5"/>
  <c r="T2123" i="5"/>
  <c r="B2122" i="5"/>
  <c r="T2122" i="5"/>
  <c r="J2121" i="5"/>
  <c r="B2121" i="5"/>
  <c r="B2120" i="5"/>
  <c r="T2120" i="5"/>
  <c r="B2119" i="5"/>
  <c r="T2119" i="5"/>
  <c r="B2118" i="5"/>
  <c r="T2118" i="5"/>
  <c r="J2117" i="5"/>
  <c r="B2117" i="5"/>
  <c r="B2116" i="5"/>
  <c r="B2115" i="5"/>
  <c r="T2115" i="5"/>
  <c r="B2114" i="5"/>
  <c r="B2113" i="5"/>
  <c r="B2112" i="5"/>
  <c r="B2111" i="5"/>
  <c r="S2111" i="5"/>
  <c r="B2110" i="5"/>
  <c r="T2110" i="5"/>
  <c r="B2109" i="5"/>
  <c r="I2108" i="5"/>
  <c r="B2108" i="5"/>
  <c r="B2107" i="5"/>
  <c r="B2106" i="5"/>
  <c r="S2106" i="5"/>
  <c r="B2105" i="5"/>
  <c r="I2104" i="5"/>
  <c r="B2104" i="5"/>
  <c r="T2104" i="5"/>
  <c r="B2103" i="5"/>
  <c r="T2103" i="5"/>
  <c r="B2102" i="5"/>
  <c r="T2102" i="5"/>
  <c r="B2101" i="5"/>
  <c r="I2100" i="5"/>
  <c r="B2100" i="5"/>
  <c r="B2099" i="5"/>
  <c r="T2099" i="5"/>
  <c r="B2098" i="5"/>
  <c r="T2098" i="5"/>
  <c r="B2097" i="5"/>
  <c r="I2096" i="5"/>
  <c r="B2096" i="5"/>
  <c r="T2096" i="5"/>
  <c r="B2095" i="5"/>
  <c r="B2094" i="5"/>
  <c r="S2094" i="5"/>
  <c r="B2093" i="5"/>
  <c r="I2092" i="5"/>
  <c r="B2092" i="5"/>
  <c r="T2092" i="5"/>
  <c r="B2091" i="5"/>
  <c r="B2090" i="5"/>
  <c r="S2090" i="5"/>
  <c r="B2089" i="5"/>
  <c r="J2088" i="5"/>
  <c r="B2088" i="5"/>
  <c r="T2088" i="5"/>
  <c r="B2087" i="5"/>
  <c r="F2086" i="5"/>
  <c r="B2086" i="5"/>
  <c r="B2085" i="5"/>
  <c r="T2085" i="5"/>
  <c r="B2084" i="5"/>
  <c r="B2083" i="5"/>
  <c r="T2083" i="5"/>
  <c r="B2082" i="5"/>
  <c r="B2081" i="5"/>
  <c r="B2080" i="5"/>
  <c r="B2079" i="5"/>
  <c r="S2079" i="5"/>
  <c r="B2078" i="5"/>
  <c r="T2078" i="5"/>
  <c r="B2077" i="5"/>
  <c r="T2077" i="5"/>
  <c r="B2076" i="5"/>
  <c r="B2075" i="5"/>
  <c r="T2075" i="5"/>
  <c r="B2074" i="5"/>
  <c r="S2074" i="5"/>
  <c r="B2073" i="5"/>
  <c r="T2073" i="5"/>
  <c r="B2072" i="5"/>
  <c r="B2071" i="5"/>
  <c r="B2070" i="5"/>
  <c r="B2069" i="5"/>
  <c r="S2069" i="5"/>
  <c r="B2068" i="5"/>
  <c r="B2067" i="5"/>
  <c r="T2067" i="5"/>
  <c r="B2066" i="5"/>
  <c r="S2066" i="5"/>
  <c r="B2065" i="5"/>
  <c r="T2065" i="5"/>
  <c r="F2064" i="5"/>
  <c r="B2064" i="5"/>
  <c r="F2063" i="5"/>
  <c r="B2063" i="5"/>
  <c r="S2063" i="5"/>
  <c r="B2062" i="5"/>
  <c r="B2061" i="5"/>
  <c r="T2061" i="5"/>
  <c r="B2060" i="5"/>
  <c r="B2059" i="5"/>
  <c r="S2059" i="5"/>
  <c r="B2058" i="5"/>
  <c r="S2058" i="5"/>
  <c r="B2057" i="5"/>
  <c r="T2057" i="5"/>
  <c r="B2056" i="5"/>
  <c r="F2055" i="5"/>
  <c r="B2055" i="5"/>
  <c r="B2054" i="5"/>
  <c r="B2053" i="5"/>
  <c r="B2052" i="5"/>
  <c r="B2051" i="5"/>
  <c r="B2050" i="5"/>
  <c r="S2050" i="5"/>
  <c r="B2049" i="5"/>
  <c r="B2048" i="5"/>
  <c r="B2047" i="5"/>
  <c r="B2046" i="5"/>
  <c r="T2046" i="5"/>
  <c r="B2045" i="5"/>
  <c r="F2044" i="5"/>
  <c r="B2044" i="5"/>
  <c r="B2043" i="5"/>
  <c r="T2043" i="5"/>
  <c r="B2042" i="5"/>
  <c r="S2042" i="5"/>
  <c r="B2041" i="5"/>
  <c r="T2041" i="5"/>
  <c r="B2040" i="5"/>
  <c r="B2039" i="5"/>
  <c r="B2038" i="5"/>
  <c r="T2038" i="5"/>
  <c r="B2037" i="5"/>
  <c r="T2037" i="5"/>
  <c r="B2036" i="5"/>
  <c r="B2035" i="5"/>
  <c r="T2035" i="5"/>
  <c r="B2034" i="5"/>
  <c r="B2033" i="5"/>
  <c r="S2033" i="5"/>
  <c r="B2032" i="5"/>
  <c r="B2031" i="5"/>
  <c r="B2030" i="5"/>
  <c r="B2029" i="5"/>
  <c r="B2028" i="5"/>
  <c r="B2027" i="5"/>
  <c r="T2027" i="5"/>
  <c r="B2026" i="5"/>
  <c r="T2026" i="5"/>
  <c r="B2025" i="5"/>
  <c r="B2024" i="5"/>
  <c r="I2023" i="5"/>
  <c r="B2023" i="5"/>
  <c r="T2023" i="5"/>
  <c r="B2022" i="5"/>
  <c r="B2021" i="5"/>
  <c r="T2021" i="5"/>
  <c r="F2020" i="5"/>
  <c r="B2020" i="5"/>
  <c r="I2019" i="5"/>
  <c r="B2019" i="5"/>
  <c r="F2018" i="5"/>
  <c r="B2018" i="5"/>
  <c r="S2018" i="5"/>
  <c r="B2017" i="5"/>
  <c r="T2017" i="5"/>
  <c r="J2016" i="5"/>
  <c r="B2016" i="5"/>
  <c r="B2015" i="5"/>
  <c r="T2015" i="5"/>
  <c r="B2014" i="5"/>
  <c r="T2014" i="5"/>
  <c r="B2013" i="5"/>
  <c r="T2013" i="5"/>
  <c r="R2012" i="5"/>
  <c r="B2012" i="5"/>
  <c r="B2011" i="5"/>
  <c r="T2011" i="5"/>
  <c r="B2010" i="5"/>
  <c r="T2010" i="5"/>
  <c r="B2009" i="5"/>
  <c r="R2008" i="5"/>
  <c r="B2008" i="5"/>
  <c r="B2007" i="5"/>
  <c r="T2007" i="5"/>
  <c r="B2006" i="5"/>
  <c r="B2005" i="5"/>
  <c r="T2005" i="5"/>
  <c r="F2004" i="5"/>
  <c r="B2004" i="5"/>
  <c r="B2003" i="5"/>
  <c r="T2003" i="5"/>
  <c r="B2002" i="5"/>
  <c r="T2002" i="5"/>
  <c r="B2001" i="5"/>
  <c r="J2000" i="5"/>
  <c r="B2000" i="5"/>
  <c r="I1999" i="5"/>
  <c r="B1999" i="5"/>
  <c r="T1999" i="5"/>
  <c r="F1998" i="5"/>
  <c r="B1998" i="5"/>
  <c r="T1998" i="5"/>
  <c r="B1997" i="5"/>
  <c r="T1997" i="5"/>
  <c r="B1996" i="5"/>
  <c r="B1995" i="5"/>
  <c r="B1994" i="5"/>
  <c r="B1993" i="5"/>
  <c r="S1993" i="5"/>
  <c r="J1992" i="5"/>
  <c r="B1992" i="5"/>
  <c r="I1991" i="5"/>
  <c r="B1991" i="5"/>
  <c r="F1990" i="5"/>
  <c r="B1990" i="5"/>
  <c r="B1989" i="5"/>
  <c r="T1989" i="5"/>
  <c r="H1988" i="5"/>
  <c r="B1988" i="5"/>
  <c r="B1987" i="5"/>
  <c r="B1986" i="5"/>
  <c r="B1985" i="5"/>
  <c r="S1985" i="5"/>
  <c r="R1984" i="5"/>
  <c r="B1984" i="5"/>
  <c r="B1983" i="5"/>
  <c r="B1982" i="5"/>
  <c r="T1982" i="5"/>
  <c r="B1981" i="5"/>
  <c r="S1981" i="5"/>
  <c r="B1980" i="5"/>
  <c r="B1979" i="5"/>
  <c r="B1978" i="5"/>
  <c r="S1978" i="5"/>
  <c r="B1977" i="5"/>
  <c r="B1976" i="5"/>
  <c r="B1975" i="5"/>
  <c r="T1975" i="5"/>
  <c r="B1974" i="5"/>
  <c r="T1974" i="5"/>
  <c r="B1973" i="5"/>
  <c r="S1973" i="5"/>
  <c r="B1972" i="5"/>
  <c r="H1971" i="5"/>
  <c r="B1971" i="5"/>
  <c r="B1970" i="5"/>
  <c r="T1970" i="5"/>
  <c r="B1969" i="5"/>
  <c r="B1968" i="5"/>
  <c r="B1967" i="5"/>
  <c r="T1967" i="5"/>
  <c r="B1966" i="5"/>
  <c r="S1966" i="5"/>
  <c r="B1965" i="5"/>
  <c r="J1964" i="5"/>
  <c r="B1964" i="5"/>
  <c r="B1963" i="5"/>
  <c r="T1963" i="5"/>
  <c r="B1962" i="5"/>
  <c r="S1962" i="5"/>
  <c r="B1961" i="5"/>
  <c r="S1961" i="5"/>
  <c r="R1960" i="5"/>
  <c r="B1960" i="5"/>
  <c r="B1959" i="5"/>
  <c r="B1958" i="5"/>
  <c r="T1958" i="5"/>
  <c r="B1957" i="5"/>
  <c r="T1957" i="5"/>
  <c r="B1956" i="5"/>
  <c r="B1955" i="5"/>
  <c r="T1955" i="5"/>
  <c r="B1954" i="5"/>
  <c r="T1954" i="5"/>
  <c r="B1953" i="5"/>
  <c r="S1953" i="5"/>
  <c r="I1952" i="5"/>
  <c r="B1952" i="5"/>
  <c r="B1951" i="5"/>
  <c r="T1951" i="5"/>
  <c r="B1950" i="5"/>
  <c r="T1950" i="5"/>
  <c r="B1949" i="5"/>
  <c r="B1948" i="5"/>
  <c r="B1947" i="5"/>
  <c r="T1947" i="5"/>
  <c r="B1946" i="5"/>
  <c r="T1946" i="5"/>
  <c r="B1945" i="5"/>
  <c r="B1944" i="5"/>
  <c r="B1943" i="5"/>
  <c r="T1943" i="5"/>
  <c r="B1942" i="5"/>
  <c r="B1941" i="5"/>
  <c r="T1941" i="5"/>
  <c r="B1940" i="5"/>
  <c r="B1939" i="5"/>
  <c r="T1939" i="5"/>
  <c r="B1938" i="5"/>
  <c r="S1938" i="5"/>
  <c r="B1937" i="5"/>
  <c r="T1937" i="5"/>
  <c r="B1936" i="5"/>
  <c r="B1935" i="5"/>
  <c r="T1935" i="5"/>
  <c r="B1934" i="5"/>
  <c r="T1934" i="5"/>
  <c r="B1933" i="5"/>
  <c r="J1932" i="5"/>
  <c r="B1932" i="5"/>
  <c r="B1931" i="5"/>
  <c r="T1931" i="5"/>
  <c r="B1930" i="5"/>
  <c r="T1930" i="5"/>
  <c r="B1929" i="5"/>
  <c r="B1928" i="5"/>
  <c r="B1927" i="5"/>
  <c r="B1926" i="5"/>
  <c r="T1926" i="5"/>
  <c r="B1925" i="5"/>
  <c r="T1925" i="5"/>
  <c r="H1924" i="5"/>
  <c r="B1924" i="5"/>
  <c r="I1923" i="5"/>
  <c r="B1923" i="5"/>
  <c r="B1922" i="5"/>
  <c r="B1921" i="5"/>
  <c r="I1920" i="5"/>
  <c r="B1920" i="5"/>
  <c r="S1920" i="5"/>
  <c r="B1919" i="5"/>
  <c r="B1918" i="5"/>
  <c r="T1918" i="5"/>
  <c r="B1917" i="5"/>
  <c r="B1916" i="5"/>
  <c r="S1916" i="5"/>
  <c r="B1915" i="5"/>
  <c r="B1914" i="5"/>
  <c r="B1913" i="5"/>
  <c r="R1912" i="5"/>
  <c r="B1912" i="5"/>
  <c r="S1912" i="5"/>
  <c r="B1911" i="5"/>
  <c r="B1910" i="5"/>
  <c r="T1910" i="5"/>
  <c r="B1909" i="5"/>
  <c r="B1908" i="5"/>
  <c r="S1908" i="5"/>
  <c r="B1907" i="5"/>
  <c r="B1906" i="5"/>
  <c r="T1906" i="5"/>
  <c r="J1905" i="5"/>
  <c r="B1905" i="5"/>
  <c r="I1904" i="5"/>
  <c r="B1904" i="5"/>
  <c r="S1904" i="5"/>
  <c r="B1903" i="5"/>
  <c r="T1903" i="5"/>
  <c r="I1902" i="5"/>
  <c r="B1902" i="5"/>
  <c r="B1901" i="5"/>
  <c r="B1900" i="5"/>
  <c r="S1900" i="5"/>
  <c r="B1899" i="5"/>
  <c r="T1899" i="5"/>
  <c r="B1898" i="5"/>
  <c r="T1898" i="5"/>
  <c r="B1897" i="5"/>
  <c r="S1897" i="5"/>
  <c r="B1896" i="5"/>
  <c r="S1896" i="5"/>
  <c r="B1895" i="5"/>
  <c r="T1895" i="5"/>
  <c r="I1894" i="5"/>
  <c r="B1894" i="5"/>
  <c r="B1893" i="5"/>
  <c r="H1892" i="5"/>
  <c r="B1892" i="5"/>
  <c r="S1892" i="5"/>
  <c r="B1891" i="5"/>
  <c r="T1891" i="5"/>
  <c r="B1890" i="5"/>
  <c r="S1890" i="5"/>
  <c r="J1889" i="5"/>
  <c r="B1889" i="5"/>
  <c r="B1888" i="5"/>
  <c r="S1888" i="5"/>
  <c r="B1887" i="5"/>
  <c r="T1887" i="5"/>
  <c r="I1886" i="5"/>
  <c r="B1886" i="5"/>
  <c r="T1886" i="5"/>
  <c r="B1885" i="5"/>
  <c r="B1884" i="5"/>
  <c r="S1884" i="5"/>
  <c r="B1883" i="5"/>
  <c r="T1883" i="5"/>
  <c r="B1882" i="5"/>
  <c r="S1882" i="5"/>
  <c r="R1881" i="5"/>
  <c r="B1881" i="5"/>
  <c r="B1880" i="5"/>
  <c r="S1880" i="5"/>
  <c r="B1879" i="5"/>
  <c r="T1879" i="5"/>
  <c r="I1878" i="5"/>
  <c r="B1878" i="5"/>
  <c r="T1878" i="5"/>
  <c r="B1877" i="5"/>
  <c r="I1876" i="5"/>
  <c r="B1876" i="5"/>
  <c r="S1876" i="5"/>
  <c r="B1875" i="5"/>
  <c r="T1875" i="5"/>
  <c r="B1874" i="5"/>
  <c r="B1873" i="5"/>
  <c r="T1873" i="5"/>
  <c r="B1872" i="5"/>
  <c r="B1871" i="5"/>
  <c r="B1870" i="5"/>
  <c r="T1870" i="5"/>
  <c r="B1869" i="5"/>
  <c r="B1868" i="5"/>
  <c r="B1867" i="5"/>
  <c r="T1867" i="5"/>
  <c r="B1866" i="5"/>
  <c r="B1865" i="5"/>
  <c r="B1864" i="5"/>
  <c r="B1863" i="5"/>
  <c r="T1863" i="5"/>
  <c r="F1862" i="5"/>
  <c r="B1862" i="5"/>
  <c r="B1861" i="5"/>
  <c r="B1860" i="5"/>
  <c r="B1859" i="5"/>
  <c r="T1859" i="5"/>
  <c r="B1858" i="5"/>
  <c r="S1858" i="5"/>
  <c r="B1857" i="5"/>
  <c r="B1856" i="5"/>
  <c r="B1855" i="5"/>
  <c r="B1854" i="5"/>
  <c r="S1854" i="5"/>
  <c r="B1853" i="5"/>
  <c r="B1852" i="5"/>
  <c r="T1852" i="5"/>
  <c r="B1851" i="5"/>
  <c r="B1850" i="5"/>
  <c r="B1849" i="5"/>
  <c r="T1849" i="5"/>
  <c r="B1848" i="5"/>
  <c r="B1847" i="5"/>
  <c r="B1846" i="5"/>
  <c r="B1845" i="5"/>
  <c r="B1844" i="5"/>
  <c r="B1843" i="5"/>
  <c r="B1842" i="5"/>
  <c r="T1842" i="5"/>
  <c r="B1841" i="5"/>
  <c r="B1840" i="5"/>
  <c r="S1840" i="5"/>
  <c r="B1839" i="5"/>
  <c r="B1838" i="5"/>
  <c r="T1838" i="5"/>
  <c r="B1837" i="5"/>
  <c r="B1836" i="5"/>
  <c r="B1835" i="5"/>
  <c r="B1834" i="5"/>
  <c r="T1834" i="5"/>
  <c r="B1833" i="5"/>
  <c r="T1833" i="5"/>
  <c r="B1832" i="5"/>
  <c r="S1832" i="5"/>
  <c r="B1831" i="5"/>
  <c r="T1831" i="5"/>
  <c r="B1830" i="5"/>
  <c r="B1829" i="5"/>
  <c r="T1829" i="5"/>
  <c r="B1828" i="5"/>
  <c r="B1827" i="5"/>
  <c r="B1826" i="5"/>
  <c r="B1825" i="5"/>
  <c r="S1825" i="5"/>
  <c r="B1824" i="5"/>
  <c r="T1824" i="5"/>
  <c r="R1823" i="5"/>
  <c r="B1823" i="5"/>
  <c r="T1823" i="5"/>
  <c r="B1822" i="5"/>
  <c r="T1822" i="5"/>
  <c r="B1821" i="5"/>
  <c r="T1821" i="5"/>
  <c r="B1820" i="5"/>
  <c r="T1820" i="5"/>
  <c r="B1819" i="5"/>
  <c r="B1818" i="5"/>
  <c r="B1817" i="5"/>
  <c r="T1817" i="5"/>
  <c r="B1816" i="5"/>
  <c r="R1815" i="5"/>
  <c r="B1815" i="5"/>
  <c r="T1815" i="5"/>
  <c r="F1814" i="5"/>
  <c r="B1814" i="5"/>
  <c r="B1813" i="5"/>
  <c r="S1813" i="5"/>
  <c r="B1812" i="5"/>
  <c r="B1811" i="5"/>
  <c r="T1811" i="5"/>
  <c r="B1810" i="5"/>
  <c r="B1809" i="5"/>
  <c r="T1809" i="5"/>
  <c r="B1808" i="5"/>
  <c r="T1808" i="5"/>
  <c r="B1807" i="5"/>
  <c r="S1807" i="5"/>
  <c r="B1806" i="5"/>
  <c r="T1806" i="5"/>
  <c r="B1805" i="5"/>
  <c r="T1805" i="5"/>
  <c r="F1804" i="5"/>
  <c r="B1804" i="5"/>
  <c r="B1803" i="5"/>
  <c r="S1803" i="5"/>
  <c r="B1802" i="5"/>
  <c r="B1801" i="5"/>
  <c r="B1800" i="5"/>
  <c r="S1800" i="5"/>
  <c r="B1799" i="5"/>
  <c r="S1799" i="5"/>
  <c r="B1798" i="5"/>
  <c r="B1797" i="5"/>
  <c r="T1797" i="5"/>
  <c r="F1796" i="5"/>
  <c r="B1796" i="5"/>
  <c r="S1796" i="5"/>
  <c r="B1795" i="5"/>
  <c r="S1795" i="5"/>
  <c r="B1794" i="5"/>
  <c r="S1794" i="5"/>
  <c r="B1793" i="5"/>
  <c r="T1793" i="5"/>
  <c r="F1792" i="5"/>
  <c r="B1792" i="5"/>
  <c r="B1791" i="5"/>
  <c r="S1791" i="5"/>
  <c r="B1790" i="5"/>
  <c r="S1790" i="5"/>
  <c r="B1789" i="5"/>
  <c r="F1788" i="5"/>
  <c r="B1788" i="5"/>
  <c r="S1788" i="5"/>
  <c r="B1787" i="5"/>
  <c r="S1787" i="5"/>
  <c r="B1786" i="5"/>
  <c r="T1786" i="5"/>
  <c r="B1785" i="5"/>
  <c r="F1784" i="5"/>
  <c r="B1784" i="5"/>
  <c r="S1784" i="5"/>
  <c r="B1783" i="5"/>
  <c r="S1783" i="5"/>
  <c r="B1782" i="5"/>
  <c r="B1781" i="5"/>
  <c r="F1780" i="5"/>
  <c r="B1780" i="5"/>
  <c r="S1780" i="5"/>
  <c r="B1779" i="5"/>
  <c r="S1779" i="5"/>
  <c r="B1778" i="5"/>
  <c r="B1777" i="5"/>
  <c r="T1777" i="5"/>
  <c r="F1776" i="5"/>
  <c r="B1776" i="5"/>
  <c r="B1775" i="5"/>
  <c r="S1775" i="5"/>
  <c r="B1774" i="5"/>
  <c r="B1773" i="5"/>
  <c r="T1773" i="5"/>
  <c r="B1772" i="5"/>
  <c r="S1772" i="5"/>
  <c r="B1771" i="5"/>
  <c r="S1771" i="5"/>
  <c r="B1770" i="5"/>
  <c r="B1769" i="5"/>
  <c r="T1769" i="5"/>
  <c r="B1768" i="5"/>
  <c r="S1768" i="5"/>
  <c r="R1767" i="5"/>
  <c r="B1767" i="5"/>
  <c r="S1767" i="5"/>
  <c r="B1766" i="5"/>
  <c r="S1766" i="5"/>
  <c r="B1765" i="5"/>
  <c r="T1765" i="5"/>
  <c r="H1764" i="5"/>
  <c r="B1764" i="5"/>
  <c r="R1763" i="5"/>
  <c r="B1763" i="5"/>
  <c r="S1763" i="5"/>
  <c r="B1762" i="5"/>
  <c r="S1762" i="5"/>
  <c r="H1761" i="5"/>
  <c r="B1761" i="5"/>
  <c r="T1761" i="5"/>
  <c r="B1760" i="5"/>
  <c r="S1760" i="5"/>
  <c r="B1759" i="5"/>
  <c r="S1759" i="5"/>
  <c r="B1758" i="5"/>
  <c r="T1758" i="5"/>
  <c r="J1757" i="5"/>
  <c r="B1757" i="5"/>
  <c r="T1757" i="5"/>
  <c r="B1756" i="5"/>
  <c r="T1756" i="5"/>
  <c r="B1755" i="5"/>
  <c r="S1755" i="5"/>
  <c r="B1754" i="5"/>
  <c r="T1754" i="5"/>
  <c r="B1753" i="5"/>
  <c r="T1753" i="5"/>
  <c r="B1752" i="5"/>
  <c r="B1751" i="5"/>
  <c r="T1751" i="5"/>
  <c r="B1750" i="5"/>
  <c r="B1749" i="5"/>
  <c r="T1749" i="5"/>
  <c r="B1748" i="5"/>
  <c r="T1748" i="5"/>
  <c r="B1747" i="5"/>
  <c r="T1747" i="5"/>
  <c r="B1746" i="5"/>
  <c r="S1746" i="5"/>
  <c r="B1745" i="5"/>
  <c r="T1745" i="5"/>
  <c r="B1744" i="5"/>
  <c r="S1744" i="5"/>
  <c r="B1743" i="5"/>
  <c r="B1742" i="5"/>
  <c r="B1741" i="5"/>
  <c r="T1741" i="5"/>
  <c r="B1740" i="5"/>
  <c r="S1740" i="5"/>
  <c r="B1739" i="5"/>
  <c r="B1738" i="5"/>
  <c r="T1738" i="5"/>
  <c r="B1737" i="5"/>
  <c r="B1736" i="5"/>
  <c r="T1736" i="5"/>
  <c r="B1735" i="5"/>
  <c r="T1735" i="5"/>
  <c r="B1734" i="5"/>
  <c r="T1734" i="5"/>
  <c r="B1733" i="5"/>
  <c r="T1733" i="5"/>
  <c r="B1732" i="5"/>
  <c r="B1731" i="5"/>
  <c r="B1730" i="5"/>
  <c r="B1729" i="5"/>
  <c r="B1728" i="5"/>
  <c r="T1728" i="5"/>
  <c r="B1727" i="5"/>
  <c r="T1727" i="5"/>
  <c r="B1726" i="5"/>
  <c r="B1725" i="5"/>
  <c r="B1724" i="5"/>
  <c r="T1724" i="5"/>
  <c r="B1723" i="5"/>
  <c r="B1722" i="5"/>
  <c r="B1721" i="5"/>
  <c r="B1720" i="5"/>
  <c r="T1720" i="5"/>
  <c r="F1719" i="5"/>
  <c r="B1719" i="5"/>
  <c r="B1718" i="5"/>
  <c r="T1718" i="5"/>
  <c r="B1717" i="5"/>
  <c r="B1716" i="5"/>
  <c r="T1716" i="5"/>
  <c r="B1715" i="5"/>
  <c r="T1715" i="5"/>
  <c r="B1714" i="5"/>
  <c r="B1713" i="5"/>
  <c r="B1712" i="5"/>
  <c r="B1711" i="5"/>
  <c r="T1711" i="5"/>
  <c r="B1710" i="5"/>
  <c r="T1710" i="5"/>
  <c r="B1709" i="5"/>
  <c r="B1708" i="5"/>
  <c r="T1708" i="5"/>
  <c r="B1707" i="5"/>
  <c r="B1706" i="5"/>
  <c r="T1706" i="5"/>
  <c r="B1705" i="5"/>
  <c r="B1704" i="5"/>
  <c r="B1703" i="5"/>
  <c r="S1703" i="5"/>
  <c r="B1702" i="5"/>
  <c r="B1701" i="5"/>
  <c r="B1700" i="5"/>
  <c r="T1700" i="5"/>
  <c r="B1699" i="5"/>
  <c r="T1699" i="5"/>
  <c r="B1698" i="5"/>
  <c r="T1698" i="5"/>
  <c r="B1697" i="5"/>
  <c r="B1696" i="5"/>
  <c r="T1696" i="5"/>
  <c r="B1695" i="5"/>
  <c r="T1695" i="5"/>
  <c r="B1694" i="5"/>
  <c r="T1694" i="5"/>
  <c r="B1693" i="5"/>
  <c r="B1692" i="5"/>
  <c r="F1691" i="5"/>
  <c r="B1691" i="5"/>
  <c r="B1690" i="5"/>
  <c r="B1689" i="5"/>
  <c r="I1688" i="5"/>
  <c r="B1688" i="5"/>
  <c r="T1688" i="5"/>
  <c r="B1687" i="5"/>
  <c r="T1687" i="5"/>
  <c r="B1686" i="5"/>
  <c r="B1685" i="5"/>
  <c r="B1684" i="5"/>
  <c r="T1684" i="5"/>
  <c r="B1683" i="5"/>
  <c r="S1683" i="5"/>
  <c r="B1682" i="5"/>
  <c r="B1681" i="5"/>
  <c r="B1680" i="5"/>
  <c r="T1680" i="5"/>
  <c r="B1679" i="5"/>
  <c r="T1679" i="5"/>
  <c r="B1678" i="5"/>
  <c r="B1677" i="5"/>
  <c r="B1676" i="5"/>
  <c r="T1676" i="5"/>
  <c r="B1675" i="5"/>
  <c r="B1674" i="5"/>
  <c r="S1674" i="5"/>
  <c r="B1673" i="5"/>
  <c r="B1672" i="5"/>
  <c r="T1672" i="5"/>
  <c r="B1671" i="5"/>
  <c r="S1671" i="5"/>
  <c r="B1670" i="5"/>
  <c r="T1670" i="5"/>
  <c r="B1669" i="5"/>
  <c r="B1668" i="5"/>
  <c r="B1667" i="5"/>
  <c r="T1667" i="5"/>
  <c r="B1666" i="5"/>
  <c r="B1665" i="5"/>
  <c r="B1664" i="5"/>
  <c r="T1664" i="5"/>
  <c r="B1663" i="5"/>
  <c r="S1663" i="5"/>
  <c r="B1662" i="5"/>
  <c r="T1662" i="5"/>
  <c r="B1661" i="5"/>
  <c r="H1660" i="5"/>
  <c r="B1660" i="5"/>
  <c r="B1659" i="5"/>
  <c r="B1658" i="5"/>
  <c r="T1658" i="5"/>
  <c r="B1657" i="5"/>
  <c r="B1656" i="5"/>
  <c r="T1656" i="5"/>
  <c r="F1655" i="5"/>
  <c r="B1655" i="5"/>
  <c r="T1655" i="5"/>
  <c r="B1654" i="5"/>
  <c r="B1653" i="5"/>
  <c r="B1652" i="5"/>
  <c r="T1652" i="5"/>
  <c r="B1651" i="5"/>
  <c r="B1650" i="5"/>
  <c r="B1649" i="5"/>
  <c r="B1648" i="5"/>
  <c r="T1648" i="5"/>
  <c r="B1647" i="5"/>
  <c r="S1647" i="5"/>
  <c r="B1646" i="5"/>
  <c r="B1645" i="5"/>
  <c r="B1644" i="5"/>
  <c r="T1644" i="5"/>
  <c r="B1643" i="5"/>
  <c r="B1642" i="5"/>
  <c r="B1641" i="5"/>
  <c r="B1640" i="5"/>
  <c r="T1640" i="5"/>
  <c r="B1639" i="5"/>
  <c r="T1639" i="5"/>
  <c r="B1638" i="5"/>
  <c r="B1637" i="5"/>
  <c r="B1636" i="5"/>
  <c r="T1636" i="5"/>
  <c r="B1635" i="5"/>
  <c r="T1635" i="5"/>
  <c r="B1634" i="5"/>
  <c r="B1633" i="5"/>
  <c r="B1632" i="5"/>
  <c r="T1632" i="5"/>
  <c r="B1631" i="5"/>
  <c r="T1631" i="5"/>
  <c r="B1630" i="5"/>
  <c r="T1630" i="5"/>
  <c r="B1629" i="5"/>
  <c r="B1628" i="5"/>
  <c r="T1628" i="5"/>
  <c r="B1627" i="5"/>
  <c r="B1626" i="5"/>
  <c r="T1626" i="5"/>
  <c r="B1625" i="5"/>
  <c r="B1624" i="5"/>
  <c r="T1624" i="5"/>
  <c r="B1623" i="5"/>
  <c r="S1623" i="5"/>
  <c r="B1622" i="5"/>
  <c r="B1621" i="5"/>
  <c r="I1620" i="5"/>
  <c r="B1620" i="5"/>
  <c r="B1619" i="5"/>
  <c r="T1619" i="5"/>
  <c r="B1618" i="5"/>
  <c r="B1617" i="5"/>
  <c r="I1616" i="5"/>
  <c r="B1616" i="5"/>
  <c r="T1616" i="5"/>
  <c r="B1615" i="5"/>
  <c r="S1615" i="5"/>
  <c r="B1614" i="5"/>
  <c r="B1613" i="5"/>
  <c r="I1612" i="5"/>
  <c r="B1612" i="5"/>
  <c r="T1612" i="5"/>
  <c r="B1611" i="5"/>
  <c r="B1610" i="5"/>
  <c r="B1609" i="5"/>
  <c r="B1608" i="5"/>
  <c r="T1608" i="5"/>
  <c r="B1607" i="5"/>
  <c r="B1606" i="5"/>
  <c r="B1605" i="5"/>
  <c r="I1604" i="5"/>
  <c r="B1604" i="5"/>
  <c r="B1603" i="5"/>
  <c r="T1603" i="5"/>
  <c r="B1602" i="5"/>
  <c r="B1601" i="5"/>
  <c r="I1600" i="5"/>
  <c r="B1600" i="5"/>
  <c r="T1600" i="5"/>
  <c r="B1599" i="5"/>
  <c r="T1599" i="5"/>
  <c r="B1598" i="5"/>
  <c r="B1597" i="5"/>
  <c r="I1596" i="5"/>
  <c r="B1596" i="5"/>
  <c r="B1595" i="5"/>
  <c r="T1595" i="5"/>
  <c r="B1594" i="5"/>
  <c r="B1593" i="5"/>
  <c r="B1592" i="5"/>
  <c r="T1592" i="5"/>
  <c r="B1591" i="5"/>
  <c r="T1591" i="5"/>
  <c r="B1590" i="5"/>
  <c r="B1589" i="5"/>
  <c r="I1588" i="5"/>
  <c r="B1588" i="5"/>
  <c r="B1587" i="5"/>
  <c r="B1586" i="5"/>
  <c r="B1585" i="5"/>
  <c r="I1584" i="5"/>
  <c r="B1584" i="5"/>
  <c r="T1584" i="5"/>
  <c r="B1583" i="5"/>
  <c r="B1582" i="5"/>
  <c r="B1581" i="5"/>
  <c r="I1580" i="5"/>
  <c r="B1580" i="5"/>
  <c r="T1580" i="5"/>
  <c r="B1579" i="5"/>
  <c r="B1578" i="5"/>
  <c r="B1577" i="5"/>
  <c r="B1576" i="5"/>
  <c r="T1576" i="5"/>
  <c r="B1575" i="5"/>
  <c r="T1575" i="5"/>
  <c r="B1574" i="5"/>
  <c r="B1573" i="5"/>
  <c r="I1572" i="5"/>
  <c r="B1572" i="5"/>
  <c r="T1572" i="5"/>
  <c r="B1571" i="5"/>
  <c r="B1570" i="5"/>
  <c r="B1569" i="5"/>
  <c r="I1568" i="5"/>
  <c r="B1568" i="5"/>
  <c r="T1568" i="5"/>
  <c r="B1567" i="5"/>
  <c r="T1567" i="5"/>
  <c r="B1566" i="5"/>
  <c r="B1565" i="5"/>
  <c r="I1564" i="5"/>
  <c r="B1564" i="5"/>
  <c r="B1563" i="5"/>
  <c r="T1563" i="5"/>
  <c r="B1562" i="5"/>
  <c r="B1561" i="5"/>
  <c r="I1560" i="5"/>
  <c r="B1560" i="5"/>
  <c r="T1560" i="5"/>
  <c r="B1559" i="5"/>
  <c r="S1559" i="5"/>
  <c r="B1558" i="5"/>
  <c r="B1557" i="5"/>
  <c r="I1556" i="5"/>
  <c r="B1556" i="5"/>
  <c r="B1555" i="5"/>
  <c r="B1554" i="5"/>
  <c r="B1553" i="5"/>
  <c r="B1552" i="5"/>
  <c r="B1551" i="5"/>
  <c r="T1551" i="5"/>
  <c r="R1550" i="5"/>
  <c r="B1550" i="5"/>
  <c r="B1549" i="5"/>
  <c r="S1549" i="5"/>
  <c r="B1548" i="5"/>
  <c r="B1547" i="5"/>
  <c r="B1546" i="5"/>
  <c r="T1546" i="5"/>
  <c r="B1545" i="5"/>
  <c r="S1545" i="5"/>
  <c r="B1544" i="5"/>
  <c r="B1543" i="5"/>
  <c r="H1542" i="5"/>
  <c r="B1542" i="5"/>
  <c r="B1541" i="5"/>
  <c r="S1541" i="5"/>
  <c r="B1540" i="5"/>
  <c r="B1539" i="5"/>
  <c r="S1539" i="5"/>
  <c r="H1538" i="5"/>
  <c r="B1538" i="5"/>
  <c r="T1538" i="5"/>
  <c r="H1537" i="5"/>
  <c r="B1537" i="5"/>
  <c r="S1537" i="5"/>
  <c r="B1536" i="5"/>
  <c r="B1535" i="5"/>
  <c r="S1535" i="5"/>
  <c r="I1534" i="5"/>
  <c r="B1534" i="5"/>
  <c r="T1534" i="5"/>
  <c r="B1533" i="5"/>
  <c r="B1532" i="5"/>
  <c r="B1531" i="5"/>
  <c r="B1530" i="5"/>
  <c r="B1529" i="5"/>
  <c r="F1528" i="5"/>
  <c r="B1528" i="5"/>
  <c r="B1527" i="5"/>
  <c r="S1527" i="5"/>
  <c r="B1526" i="5"/>
  <c r="T1526" i="5"/>
  <c r="F1524" i="5"/>
  <c r="B1524" i="5"/>
  <c r="B1523" i="5"/>
  <c r="S1523" i="5"/>
  <c r="I1522" i="5"/>
  <c r="B1522" i="5"/>
  <c r="H1521" i="5"/>
  <c r="B1521" i="5"/>
  <c r="B1520" i="5"/>
  <c r="B1519" i="5"/>
  <c r="I1518" i="5"/>
  <c r="B1518" i="5"/>
  <c r="S1518" i="5"/>
  <c r="R1517" i="5"/>
  <c r="B1517" i="5"/>
  <c r="B1516" i="5"/>
  <c r="T1516" i="5"/>
  <c r="B1515" i="5"/>
  <c r="S1515" i="5"/>
  <c r="B1514" i="5"/>
  <c r="F1513" i="5"/>
  <c r="B1513" i="5"/>
  <c r="B1512" i="5"/>
  <c r="B1511" i="5"/>
  <c r="S1511" i="5"/>
  <c r="H1510" i="5"/>
  <c r="B1510" i="5"/>
  <c r="B1509" i="5"/>
  <c r="I1508" i="5"/>
  <c r="B1508" i="5"/>
  <c r="T1508" i="5"/>
  <c r="B1507" i="5"/>
  <c r="B1506" i="5"/>
  <c r="T1506" i="5"/>
  <c r="B1505" i="5"/>
  <c r="B1504" i="5"/>
  <c r="S1504" i="5"/>
  <c r="R1503" i="5"/>
  <c r="B1503" i="5"/>
  <c r="I1502" i="5"/>
  <c r="B1502" i="5"/>
  <c r="T1502" i="5"/>
  <c r="B1501" i="5"/>
  <c r="B1500" i="5"/>
  <c r="S1500" i="5"/>
  <c r="B1499" i="5"/>
  <c r="J1498" i="5"/>
  <c r="B1498" i="5"/>
  <c r="T1498" i="5"/>
  <c r="F1497" i="5"/>
  <c r="B1497" i="5"/>
  <c r="B1496" i="5"/>
  <c r="B1495" i="5"/>
  <c r="S1495" i="5"/>
  <c r="B1494" i="5"/>
  <c r="T1494" i="5"/>
  <c r="B1493" i="5"/>
  <c r="B1492" i="5"/>
  <c r="B1491" i="5"/>
  <c r="S1491" i="5"/>
  <c r="J1490" i="5"/>
  <c r="B1490" i="5"/>
  <c r="S1490" i="5"/>
  <c r="H1489" i="5"/>
  <c r="B1489" i="5"/>
  <c r="B1488" i="5"/>
  <c r="S1488" i="5"/>
  <c r="J1487" i="5"/>
  <c r="B1487" i="5"/>
  <c r="J1486" i="5"/>
  <c r="B1486" i="5"/>
  <c r="F1485" i="5"/>
  <c r="B1485" i="5"/>
  <c r="B1484" i="5"/>
  <c r="S1484" i="5"/>
  <c r="B1483" i="5"/>
  <c r="S1483" i="5"/>
  <c r="B1482" i="5"/>
  <c r="S1482" i="5"/>
  <c r="B1481" i="5"/>
  <c r="B1480" i="5"/>
  <c r="J1479" i="5"/>
  <c r="B1479" i="5"/>
  <c r="S1479" i="5"/>
  <c r="I1478" i="5"/>
  <c r="B1478" i="5"/>
  <c r="S1478" i="5"/>
  <c r="H1477" i="5"/>
  <c r="B1477" i="5"/>
  <c r="B1476" i="5"/>
  <c r="T1476" i="5"/>
  <c r="B1475" i="5"/>
  <c r="S1475" i="5"/>
  <c r="B1474" i="5"/>
  <c r="S1474" i="5"/>
  <c r="B1473" i="5"/>
  <c r="T1473" i="5"/>
  <c r="B1472" i="5"/>
  <c r="B1471" i="5"/>
  <c r="B1470" i="5"/>
  <c r="R1469" i="5"/>
  <c r="B1469" i="5"/>
  <c r="S1469" i="5"/>
  <c r="B1468" i="5"/>
  <c r="T1468" i="5"/>
  <c r="R1467" i="5"/>
  <c r="B1467" i="5"/>
  <c r="J1466" i="5"/>
  <c r="B1466" i="5"/>
  <c r="X1465" i="5"/>
  <c r="B1465" i="5"/>
  <c r="S1465" i="5"/>
  <c r="B1464" i="5"/>
  <c r="T1464" i="5"/>
  <c r="B1463" i="5"/>
  <c r="S1463" i="5"/>
  <c r="B1462" i="5"/>
  <c r="H1461" i="5"/>
  <c r="B1461" i="5"/>
  <c r="B1460" i="5"/>
  <c r="T1460" i="5"/>
  <c r="B1459" i="5"/>
  <c r="S1459" i="5"/>
  <c r="B1458" i="5"/>
  <c r="B1457" i="5"/>
  <c r="T1457" i="5"/>
  <c r="B1456" i="5"/>
  <c r="B1455" i="5"/>
  <c r="J1454" i="5"/>
  <c r="B1454" i="5"/>
  <c r="T1454" i="5"/>
  <c r="F1453" i="5"/>
  <c r="B1453" i="5"/>
  <c r="I1452" i="5"/>
  <c r="B1452" i="5"/>
  <c r="T1452" i="5"/>
  <c r="J1451" i="5"/>
  <c r="B1451" i="5"/>
  <c r="I1450" i="5"/>
  <c r="B1450" i="5"/>
  <c r="B1449" i="5"/>
  <c r="B1448" i="5"/>
  <c r="I1447" i="5"/>
  <c r="B1447" i="5"/>
  <c r="S1447" i="5"/>
  <c r="I1446" i="5"/>
  <c r="B1446" i="5"/>
  <c r="B1445" i="5"/>
  <c r="B1444" i="5"/>
  <c r="T1444" i="5"/>
  <c r="B1443" i="5"/>
  <c r="S1443" i="5"/>
  <c r="I1442" i="5"/>
  <c r="B1442" i="5"/>
  <c r="B1441" i="5"/>
  <c r="T1441" i="5"/>
  <c r="B1440" i="5"/>
  <c r="B1439" i="5"/>
  <c r="H1438" i="5"/>
  <c r="B1438" i="5"/>
  <c r="S1438" i="5"/>
  <c r="B1437" i="5"/>
  <c r="B1436" i="5"/>
  <c r="T1436" i="5"/>
  <c r="B1435" i="5"/>
  <c r="B1434" i="5"/>
  <c r="S1434" i="5"/>
  <c r="B1433" i="5"/>
  <c r="B1432" i="5"/>
  <c r="T1432" i="5"/>
  <c r="B1431" i="5"/>
  <c r="H1430" i="5"/>
  <c r="B1430" i="5"/>
  <c r="S1430" i="5"/>
  <c r="B1429" i="5"/>
  <c r="S1429" i="5"/>
  <c r="B1428" i="5"/>
  <c r="T1428" i="5"/>
  <c r="B1427" i="5"/>
  <c r="J1426" i="5"/>
  <c r="B1426" i="5"/>
  <c r="S1426" i="5"/>
  <c r="B1425" i="5"/>
  <c r="B1424" i="5"/>
  <c r="T1424" i="5"/>
  <c r="J1423" i="5"/>
  <c r="B1423" i="5"/>
  <c r="H1422" i="5"/>
  <c r="B1422" i="5"/>
  <c r="T1422" i="5"/>
  <c r="B1421" i="5"/>
  <c r="S1421" i="5"/>
  <c r="B1420" i="5"/>
  <c r="T1420" i="5"/>
  <c r="B1419" i="5"/>
  <c r="J1418" i="5"/>
  <c r="B1418" i="5"/>
  <c r="T1418" i="5"/>
  <c r="B1417" i="5"/>
  <c r="B1416" i="5"/>
  <c r="B1415" i="5"/>
  <c r="B1414" i="5"/>
  <c r="S1414" i="5"/>
  <c r="B1413" i="5"/>
  <c r="S1413" i="5"/>
  <c r="B1412" i="5"/>
  <c r="T1412" i="5"/>
  <c r="J1411" i="5"/>
  <c r="B1411" i="5"/>
  <c r="J1410" i="5"/>
  <c r="B1410" i="5"/>
  <c r="R1409" i="5"/>
  <c r="B1409" i="5"/>
  <c r="S1409" i="5"/>
  <c r="B1408" i="5"/>
  <c r="S1408" i="5"/>
  <c r="B1407" i="5"/>
  <c r="B1406" i="5"/>
  <c r="S1406" i="5"/>
  <c r="B1405" i="5"/>
  <c r="S1405" i="5"/>
  <c r="B1404" i="5"/>
  <c r="S1404" i="5"/>
  <c r="B1403" i="5"/>
  <c r="B1402" i="5"/>
  <c r="R1401" i="5"/>
  <c r="B1401" i="5"/>
  <c r="B1400" i="5"/>
  <c r="T1400" i="5"/>
  <c r="B1399" i="5"/>
  <c r="B1398" i="5"/>
  <c r="B1397" i="5"/>
  <c r="T1397" i="5"/>
  <c r="B1396" i="5"/>
  <c r="H1395" i="5"/>
  <c r="B1395" i="5"/>
  <c r="T1395" i="5"/>
  <c r="R1394" i="5"/>
  <c r="B1394" i="5"/>
  <c r="S1394" i="5"/>
  <c r="B1393" i="5"/>
  <c r="B1392" i="5"/>
  <c r="B1391" i="5"/>
  <c r="S1391" i="5"/>
  <c r="B1390" i="5"/>
  <c r="S1390" i="5"/>
  <c r="B1389" i="5"/>
  <c r="B1388" i="5"/>
  <c r="B1387" i="5"/>
  <c r="J1386" i="5"/>
  <c r="B1386" i="5"/>
  <c r="B1385" i="5"/>
  <c r="T1385" i="5"/>
  <c r="B1384" i="5"/>
  <c r="B1383" i="5"/>
  <c r="B1382" i="5"/>
  <c r="S1382" i="5"/>
  <c r="B1381" i="5"/>
  <c r="T1381" i="5"/>
  <c r="B1380" i="5"/>
  <c r="I1379" i="5"/>
  <c r="B1379" i="5"/>
  <c r="T1379" i="5"/>
  <c r="B1378" i="5"/>
  <c r="S1378" i="5"/>
  <c r="B1377" i="5"/>
  <c r="S1377" i="5"/>
  <c r="F1376" i="5"/>
  <c r="B1376" i="5"/>
  <c r="B1375" i="5"/>
  <c r="S1375" i="5"/>
  <c r="B1374" i="5"/>
  <c r="S1374" i="5"/>
  <c r="B1373" i="5"/>
  <c r="B1372" i="5"/>
  <c r="B1371" i="5"/>
  <c r="J1370" i="5"/>
  <c r="B1370" i="5"/>
  <c r="B1369" i="5"/>
  <c r="T1369" i="5"/>
  <c r="B1368" i="5"/>
  <c r="B1367" i="5"/>
  <c r="F1366" i="5"/>
  <c r="B1366" i="5"/>
  <c r="B1365" i="5"/>
  <c r="B1364" i="5"/>
  <c r="I1363" i="5"/>
  <c r="B1363" i="5"/>
  <c r="S1363" i="5"/>
  <c r="B1362" i="5"/>
  <c r="S1362" i="5"/>
  <c r="B1361" i="5"/>
  <c r="B1360" i="5"/>
  <c r="B1359" i="5"/>
  <c r="T1359" i="5"/>
  <c r="B1358" i="5"/>
  <c r="S1358" i="5"/>
  <c r="B1357" i="5"/>
  <c r="T1357" i="5"/>
  <c r="B1356" i="5"/>
  <c r="B1355" i="5"/>
  <c r="F1354" i="5"/>
  <c r="B1354" i="5"/>
  <c r="B1353" i="5"/>
  <c r="R1352" i="5"/>
  <c r="B1352" i="5"/>
  <c r="B1351" i="5"/>
  <c r="S1351" i="5"/>
  <c r="F1350" i="5"/>
  <c r="B1350" i="5"/>
  <c r="S1350" i="5"/>
  <c r="B1349" i="5"/>
  <c r="T1349" i="5"/>
  <c r="B1348" i="5"/>
  <c r="B1347" i="5"/>
  <c r="S1347" i="5"/>
  <c r="B1346" i="5"/>
  <c r="T1346" i="5"/>
  <c r="B1345" i="5"/>
  <c r="S1345" i="5"/>
  <c r="B1344" i="5"/>
  <c r="S1344" i="5"/>
  <c r="B1343" i="5"/>
  <c r="T1343" i="5"/>
  <c r="B1342" i="5"/>
  <c r="J1341" i="5"/>
  <c r="B1341" i="5"/>
  <c r="T1341" i="5"/>
  <c r="B1340" i="5"/>
  <c r="T1340" i="5"/>
  <c r="B1339" i="5"/>
  <c r="T1339" i="5"/>
  <c r="B1338" i="5"/>
  <c r="T1338" i="5"/>
  <c r="B1337" i="5"/>
  <c r="B1336" i="5"/>
  <c r="S1336" i="5"/>
  <c r="H1335" i="5"/>
  <c r="B1335" i="5"/>
  <c r="S1335" i="5"/>
  <c r="B1334" i="5"/>
  <c r="T1334" i="5"/>
  <c r="B1333" i="5"/>
  <c r="T1333" i="5"/>
  <c r="B1332" i="5"/>
  <c r="H1331" i="5"/>
  <c r="B1331" i="5"/>
  <c r="B1330" i="5"/>
  <c r="T1330" i="5"/>
  <c r="B1329" i="5"/>
  <c r="B1328" i="5"/>
  <c r="T1328" i="5"/>
  <c r="H1327" i="5"/>
  <c r="B1327" i="5"/>
  <c r="B1326" i="5"/>
  <c r="S1326" i="5"/>
  <c r="B1325" i="5"/>
  <c r="T1325" i="5"/>
  <c r="B1324" i="5"/>
  <c r="H1323" i="5"/>
  <c r="B1323" i="5"/>
  <c r="T1323" i="5"/>
  <c r="B1322" i="5"/>
  <c r="T1322" i="5"/>
  <c r="B1321" i="5"/>
  <c r="T1321" i="5"/>
  <c r="B1320" i="5"/>
  <c r="S1320" i="5"/>
  <c r="B1319" i="5"/>
  <c r="T1319" i="5"/>
  <c r="B1318" i="5"/>
  <c r="T1318" i="5"/>
  <c r="B1317" i="5"/>
  <c r="T1317" i="5"/>
  <c r="B1316" i="5"/>
  <c r="H1315" i="5"/>
  <c r="B1315" i="5"/>
  <c r="S1315" i="5"/>
  <c r="B1314" i="5"/>
  <c r="S1314" i="5"/>
  <c r="B1313" i="5"/>
  <c r="T1313" i="5"/>
  <c r="B1312" i="5"/>
  <c r="H1311" i="5"/>
  <c r="B1311" i="5"/>
  <c r="S1311" i="5"/>
  <c r="B1310" i="5"/>
  <c r="B1309" i="5"/>
  <c r="B1308" i="5"/>
  <c r="S1308" i="5"/>
  <c r="B1307" i="5"/>
  <c r="T1307" i="5"/>
  <c r="B1306" i="5"/>
  <c r="B1305" i="5"/>
  <c r="T1305" i="5"/>
  <c r="J1304" i="5"/>
  <c r="B1304" i="5"/>
  <c r="B1303" i="5"/>
  <c r="T1303" i="5"/>
  <c r="B1302" i="5"/>
  <c r="T1302" i="5"/>
  <c r="B1301" i="5"/>
  <c r="T1301" i="5"/>
  <c r="B1300" i="5"/>
  <c r="T1300" i="5"/>
  <c r="H1299" i="5"/>
  <c r="B1299" i="5"/>
  <c r="S1299" i="5"/>
  <c r="B1298" i="5"/>
  <c r="T1298" i="5"/>
  <c r="B1297" i="5"/>
  <c r="B1296" i="5"/>
  <c r="T1296" i="5"/>
  <c r="H1295" i="5"/>
  <c r="B1295" i="5"/>
  <c r="B1294" i="5"/>
  <c r="S1294" i="5"/>
  <c r="B1293" i="5"/>
  <c r="T1293" i="5"/>
  <c r="B1292" i="5"/>
  <c r="B1291" i="5"/>
  <c r="T1291" i="5"/>
  <c r="B1290" i="5"/>
  <c r="T1290" i="5"/>
  <c r="B1289" i="5"/>
  <c r="B1288" i="5"/>
  <c r="S1288" i="5"/>
  <c r="H1287" i="5"/>
  <c r="B1287" i="5"/>
  <c r="B1286" i="5"/>
  <c r="B1285" i="5"/>
  <c r="T1285" i="5"/>
  <c r="B1284" i="5"/>
  <c r="S1284" i="5"/>
  <c r="H1283" i="5"/>
  <c r="B1283" i="5"/>
  <c r="B1282" i="5"/>
  <c r="S1282" i="5"/>
  <c r="B1281" i="5"/>
  <c r="T1281" i="5"/>
  <c r="I1280" i="5"/>
  <c r="B1280" i="5"/>
  <c r="H1279" i="5"/>
  <c r="B1279" i="5"/>
  <c r="B1278" i="5"/>
  <c r="T1278" i="5"/>
  <c r="B1277" i="5"/>
  <c r="T1277" i="5"/>
  <c r="B1276" i="5"/>
  <c r="H1275" i="5"/>
  <c r="B1275" i="5"/>
  <c r="B1274" i="5"/>
  <c r="T1274" i="5"/>
  <c r="B1273" i="5"/>
  <c r="T1273" i="5"/>
  <c r="B1272" i="5"/>
  <c r="B1271" i="5"/>
  <c r="T1271" i="5"/>
  <c r="B1270" i="5"/>
  <c r="B1269" i="5"/>
  <c r="B1268" i="5"/>
  <c r="T1268" i="5"/>
  <c r="H1267" i="5"/>
  <c r="B1267" i="5"/>
  <c r="B1266" i="5"/>
  <c r="T1266" i="5"/>
  <c r="B1265" i="5"/>
  <c r="T1265" i="5"/>
  <c r="B1264" i="5"/>
  <c r="H1263" i="5"/>
  <c r="B1263" i="5"/>
  <c r="B1262" i="5"/>
  <c r="B1261" i="5"/>
  <c r="T1261" i="5"/>
  <c r="B1260" i="5"/>
  <c r="B1259" i="5"/>
  <c r="T1259" i="5"/>
  <c r="B1258" i="5"/>
  <c r="S1258" i="5"/>
  <c r="B1257" i="5"/>
  <c r="B1256" i="5"/>
  <c r="S1256" i="5"/>
  <c r="H1255" i="5"/>
  <c r="B1255" i="5"/>
  <c r="B1254" i="5"/>
  <c r="T1254" i="5"/>
  <c r="B1253" i="5"/>
  <c r="B1252" i="5"/>
  <c r="T1252" i="5"/>
  <c r="R1251" i="5"/>
  <c r="B1251" i="5"/>
  <c r="T1251" i="5"/>
  <c r="B1250" i="5"/>
  <c r="T1250" i="5"/>
  <c r="R1249" i="5"/>
  <c r="B1249" i="5"/>
  <c r="T1249" i="5"/>
  <c r="B1248" i="5"/>
  <c r="S1248" i="5"/>
  <c r="R1247" i="5"/>
  <c r="B1247" i="5"/>
  <c r="T1247" i="5"/>
  <c r="B1246" i="5"/>
  <c r="T1246" i="5"/>
  <c r="R1245" i="5"/>
  <c r="B1245" i="5"/>
  <c r="R1244" i="5"/>
  <c r="B1244" i="5"/>
  <c r="T1244" i="5"/>
  <c r="B1243" i="5"/>
  <c r="S1243" i="5"/>
  <c r="B1242" i="5"/>
  <c r="S1242" i="5"/>
  <c r="R1241" i="5"/>
  <c r="B1241" i="5"/>
  <c r="R1240" i="5"/>
  <c r="B1240" i="5"/>
  <c r="B1239" i="5"/>
  <c r="T1239" i="5"/>
  <c r="B1238" i="5"/>
  <c r="B1237" i="5"/>
  <c r="T1237" i="5"/>
  <c r="F1236" i="5"/>
  <c r="B1236" i="5"/>
  <c r="T1236" i="5"/>
  <c r="B1235" i="5"/>
  <c r="S1235" i="5"/>
  <c r="B1234" i="5"/>
  <c r="S1234" i="5"/>
  <c r="B1233" i="5"/>
  <c r="B1232" i="5"/>
  <c r="S1232" i="5"/>
  <c r="B1231" i="5"/>
  <c r="S1231" i="5"/>
  <c r="B1230" i="5"/>
  <c r="S1230" i="5"/>
  <c r="I1229" i="5"/>
  <c r="B1229" i="5"/>
  <c r="T1229" i="5"/>
  <c r="B1228" i="5"/>
  <c r="B1227" i="5"/>
  <c r="T1227" i="5"/>
  <c r="B1226" i="5"/>
  <c r="S1226" i="5"/>
  <c r="B1225" i="5"/>
  <c r="H1224" i="5"/>
  <c r="B1224" i="5"/>
  <c r="B1223" i="5"/>
  <c r="T1223" i="5"/>
  <c r="B1222" i="5"/>
  <c r="B1221" i="5"/>
  <c r="B1220" i="5"/>
  <c r="B1219" i="5"/>
  <c r="T1219" i="5"/>
  <c r="F1218" i="5"/>
  <c r="B1218" i="5"/>
  <c r="T1218" i="5"/>
  <c r="R1217" i="5"/>
  <c r="B1217" i="5"/>
  <c r="T1217" i="5"/>
  <c r="J1216" i="5"/>
  <c r="B1216" i="5"/>
  <c r="R1215" i="5"/>
  <c r="B1215" i="5"/>
  <c r="B1214" i="5"/>
  <c r="T1214" i="5"/>
  <c r="R1213" i="5"/>
  <c r="B1213" i="5"/>
  <c r="S1213" i="5"/>
  <c r="I1212" i="5"/>
  <c r="B1212" i="5"/>
  <c r="S1212" i="5"/>
  <c r="B1211" i="5"/>
  <c r="S1211" i="5"/>
  <c r="B1210" i="5"/>
  <c r="S1210" i="5"/>
  <c r="B1209" i="5"/>
  <c r="T1209" i="5"/>
  <c r="B1208" i="5"/>
  <c r="T1208" i="5"/>
  <c r="R1207" i="5"/>
  <c r="B1207" i="5"/>
  <c r="T1207" i="5"/>
  <c r="B1206" i="5"/>
  <c r="T1206" i="5"/>
  <c r="B1205" i="5"/>
  <c r="T1205" i="5"/>
  <c r="H1204" i="5"/>
  <c r="B1204" i="5"/>
  <c r="T1204" i="5"/>
  <c r="B1203" i="5"/>
  <c r="T1203" i="5"/>
  <c r="B1202" i="5"/>
  <c r="S1202" i="5"/>
  <c r="B1201" i="5"/>
  <c r="B1200" i="5"/>
  <c r="T1200" i="5"/>
  <c r="B1199" i="5"/>
  <c r="B1198" i="5"/>
  <c r="S1198" i="5"/>
  <c r="B1197" i="5"/>
  <c r="T1197" i="5"/>
  <c r="J1196" i="5"/>
  <c r="B1196" i="5"/>
  <c r="T1196" i="5"/>
  <c r="B1195" i="5"/>
  <c r="B1194" i="5"/>
  <c r="S1194" i="5"/>
  <c r="B1193" i="5"/>
  <c r="B1192" i="5"/>
  <c r="B1191" i="5"/>
  <c r="T1191" i="5"/>
  <c r="B1190" i="5"/>
  <c r="B1189" i="5"/>
  <c r="B1188" i="5"/>
  <c r="T1188" i="5"/>
  <c r="B1187" i="5"/>
  <c r="F1186" i="5"/>
  <c r="B1186" i="5"/>
  <c r="J1185" i="5"/>
  <c r="B1185" i="5"/>
  <c r="T1185" i="5"/>
  <c r="B1184" i="5"/>
  <c r="T1184" i="5"/>
  <c r="R1183" i="5"/>
  <c r="B1183" i="5"/>
  <c r="T1183" i="5"/>
  <c r="B1182" i="5"/>
  <c r="I1181" i="5"/>
  <c r="B1181" i="5"/>
  <c r="S1181" i="5"/>
  <c r="B1180" i="5"/>
  <c r="T1180" i="5"/>
  <c r="B1179" i="5"/>
  <c r="B1178" i="5"/>
  <c r="S1178" i="5"/>
  <c r="J1177" i="5"/>
  <c r="B1177" i="5"/>
  <c r="T1177" i="5"/>
  <c r="B1176" i="5"/>
  <c r="R1175" i="5"/>
  <c r="B1175" i="5"/>
  <c r="T1175" i="5"/>
  <c r="B1174" i="5"/>
  <c r="B1173" i="5"/>
  <c r="J1172" i="5"/>
  <c r="B1172" i="5"/>
  <c r="B1171" i="5"/>
  <c r="T1171" i="5"/>
  <c r="B1170" i="5"/>
  <c r="S1170" i="5"/>
  <c r="B1169" i="5"/>
  <c r="T1169" i="5"/>
  <c r="B1168" i="5"/>
  <c r="B1167" i="5"/>
  <c r="T1167" i="5"/>
  <c r="B1166" i="5"/>
  <c r="S1166" i="5"/>
  <c r="H1165" i="5"/>
  <c r="B1165" i="5"/>
  <c r="T1165" i="5"/>
  <c r="B1164" i="5"/>
  <c r="T1164" i="5"/>
  <c r="B1163" i="5"/>
  <c r="T1163" i="5"/>
  <c r="B1162" i="5"/>
  <c r="S1162" i="5"/>
  <c r="B1161" i="5"/>
  <c r="I1160" i="5"/>
  <c r="B1160" i="5"/>
  <c r="T1160" i="5"/>
  <c r="B1159" i="5"/>
  <c r="T1159" i="5"/>
  <c r="B1158" i="5"/>
  <c r="B1157" i="5"/>
  <c r="B1156" i="5"/>
  <c r="B1155" i="5"/>
  <c r="T1155" i="5"/>
  <c r="F1154" i="5"/>
  <c r="B1154" i="5"/>
  <c r="T1154" i="5"/>
  <c r="R1153" i="5"/>
  <c r="B1153" i="5"/>
  <c r="T1153" i="5"/>
  <c r="B1152" i="5"/>
  <c r="S1152" i="5"/>
  <c r="B1151" i="5"/>
  <c r="S1151" i="5"/>
  <c r="H1150" i="5"/>
  <c r="B1150" i="5"/>
  <c r="B1149" i="5"/>
  <c r="S1149" i="5"/>
  <c r="B1148" i="5"/>
  <c r="S1148" i="5"/>
  <c r="B1147" i="5"/>
  <c r="S1147" i="5"/>
  <c r="B1146" i="5"/>
  <c r="T1146" i="5"/>
  <c r="B1145" i="5"/>
  <c r="B1144" i="5"/>
  <c r="T1144" i="5"/>
  <c r="B1143" i="5"/>
  <c r="S1143" i="5"/>
  <c r="B1142" i="5"/>
  <c r="H1141" i="5"/>
  <c r="B1141" i="5"/>
  <c r="T1141" i="5"/>
  <c r="B1140" i="5"/>
  <c r="B1139" i="5"/>
  <c r="T1139" i="5"/>
  <c r="B1138" i="5"/>
  <c r="S1138" i="5"/>
  <c r="B1137" i="5"/>
  <c r="T1137" i="5"/>
  <c r="B1136" i="5"/>
  <c r="S1136" i="5"/>
  <c r="B1135" i="5"/>
  <c r="B1134" i="5"/>
  <c r="S1134" i="5"/>
  <c r="B1133" i="5"/>
  <c r="S1133" i="5"/>
  <c r="B1132" i="5"/>
  <c r="S1132" i="5"/>
  <c r="B1131" i="5"/>
  <c r="B1130" i="5"/>
  <c r="T1130" i="5"/>
  <c r="B1129" i="5"/>
  <c r="T1129" i="5"/>
  <c r="B1128" i="5"/>
  <c r="B1127" i="5"/>
  <c r="B1126" i="5"/>
  <c r="T1126" i="5"/>
  <c r="B1125" i="5"/>
  <c r="T1125" i="5"/>
  <c r="R1124" i="5"/>
  <c r="B1124" i="5"/>
  <c r="B1123" i="5"/>
  <c r="B1122" i="5"/>
  <c r="T1122" i="5"/>
  <c r="B1121" i="5"/>
  <c r="B1120" i="5"/>
  <c r="S1120" i="5"/>
  <c r="B1119" i="5"/>
  <c r="T1119" i="5"/>
  <c r="B1118" i="5"/>
  <c r="B1117" i="5"/>
  <c r="B1116" i="5"/>
  <c r="S1116" i="5"/>
  <c r="B1115" i="5"/>
  <c r="B1114" i="5"/>
  <c r="T1114" i="5"/>
  <c r="B1113" i="5"/>
  <c r="B1112" i="5"/>
  <c r="B1111" i="5"/>
  <c r="T1111" i="5"/>
  <c r="B1110" i="5"/>
  <c r="T1110" i="5"/>
  <c r="B1109" i="5"/>
  <c r="T1109" i="5"/>
  <c r="R1108" i="5"/>
  <c r="B1108" i="5"/>
  <c r="B1107" i="5"/>
  <c r="B1106" i="5"/>
  <c r="S1106" i="5"/>
  <c r="B1105" i="5"/>
  <c r="B1104" i="5"/>
  <c r="S1104" i="5"/>
  <c r="B1103" i="5"/>
  <c r="T1103" i="5"/>
  <c r="B1102" i="5"/>
  <c r="B1101" i="5"/>
  <c r="T1101" i="5"/>
  <c r="B1100" i="5"/>
  <c r="S1100" i="5"/>
  <c r="B1099" i="5"/>
  <c r="J1098" i="5"/>
  <c r="B1098" i="5"/>
  <c r="T1098" i="5"/>
  <c r="B1097" i="5"/>
  <c r="S1097" i="5"/>
  <c r="B1096" i="5"/>
  <c r="B1095" i="5"/>
  <c r="T1095" i="5"/>
  <c r="B1094" i="5"/>
  <c r="H1093" i="5"/>
  <c r="B1093" i="5"/>
  <c r="R1092" i="5"/>
  <c r="B1092" i="5"/>
  <c r="B1091" i="5"/>
  <c r="B1090" i="5"/>
  <c r="T1090" i="5"/>
  <c r="B1089" i="5"/>
  <c r="B1088" i="5"/>
  <c r="S1088" i="5"/>
  <c r="B1087" i="5"/>
  <c r="T1087" i="5"/>
  <c r="B1086" i="5"/>
  <c r="B1085" i="5"/>
  <c r="T1085" i="5"/>
  <c r="B1084" i="5"/>
  <c r="S1084" i="5"/>
  <c r="B1083" i="5"/>
  <c r="T1083" i="5"/>
  <c r="B1082" i="5"/>
  <c r="T1082" i="5"/>
  <c r="H1081" i="5"/>
  <c r="B1081" i="5"/>
  <c r="T1081" i="5"/>
  <c r="B1080" i="5"/>
  <c r="B1079" i="5"/>
  <c r="B1078" i="5"/>
  <c r="T1078" i="5"/>
  <c r="B1077" i="5"/>
  <c r="S1077" i="5"/>
  <c r="R1076" i="5"/>
  <c r="B1076" i="5"/>
  <c r="B1075" i="5"/>
  <c r="T1075" i="5"/>
  <c r="B1074" i="5"/>
  <c r="T1074" i="5"/>
  <c r="B1073" i="5"/>
  <c r="T1073" i="5"/>
  <c r="B1072" i="5"/>
  <c r="S1072" i="5"/>
  <c r="B1071" i="5"/>
  <c r="B1070" i="5"/>
  <c r="T1070" i="5"/>
  <c r="B1069" i="5"/>
  <c r="B1068" i="5"/>
  <c r="S1068" i="5"/>
  <c r="B1067" i="5"/>
  <c r="T1067" i="5"/>
  <c r="B1066" i="5"/>
  <c r="H1065" i="5"/>
  <c r="B1065" i="5"/>
  <c r="T1065" i="5"/>
  <c r="B1064" i="5"/>
  <c r="B1063" i="5"/>
  <c r="T1063" i="5"/>
  <c r="B1062" i="5"/>
  <c r="T1062" i="5"/>
  <c r="B1061" i="5"/>
  <c r="S1061" i="5"/>
  <c r="R1060" i="5"/>
  <c r="B1060" i="5"/>
  <c r="B1059" i="5"/>
  <c r="T1059" i="5"/>
  <c r="B1058" i="5"/>
  <c r="B1057" i="5"/>
  <c r="T1057" i="5"/>
  <c r="B1056" i="5"/>
  <c r="S1056" i="5"/>
  <c r="B1055" i="5"/>
  <c r="T1055" i="5"/>
  <c r="B1054" i="5"/>
  <c r="T1054" i="5"/>
  <c r="B1053" i="5"/>
  <c r="B1052" i="5"/>
  <c r="S1052" i="5"/>
  <c r="B1051" i="5"/>
  <c r="T1051" i="5"/>
  <c r="B1050" i="5"/>
  <c r="T1050" i="5"/>
  <c r="B1049" i="5"/>
  <c r="S1049" i="5"/>
  <c r="B1048" i="5"/>
  <c r="B1047" i="5"/>
  <c r="T1047" i="5"/>
  <c r="B1046" i="5"/>
  <c r="T1046" i="5"/>
  <c r="B1045" i="5"/>
  <c r="R1044" i="5"/>
  <c r="B1044" i="5"/>
  <c r="B1043" i="5"/>
  <c r="T1043" i="5"/>
  <c r="B1042" i="5"/>
  <c r="B1041" i="5"/>
  <c r="T1041" i="5"/>
  <c r="B1040" i="5"/>
  <c r="S1040" i="5"/>
  <c r="B1039" i="5"/>
  <c r="T1039" i="5"/>
  <c r="B1038" i="5"/>
  <c r="T1038" i="5"/>
  <c r="B1037" i="5"/>
  <c r="S1037" i="5"/>
  <c r="B1036" i="5"/>
  <c r="S1036" i="5"/>
  <c r="B1035" i="5"/>
  <c r="T1035" i="5"/>
  <c r="B1034" i="5"/>
  <c r="T1034" i="5"/>
  <c r="B1033" i="5"/>
  <c r="S1033" i="5"/>
  <c r="B1032" i="5"/>
  <c r="B1031" i="5"/>
  <c r="T1031" i="5"/>
  <c r="B1030" i="5"/>
  <c r="T1030" i="5"/>
  <c r="B1029" i="5"/>
  <c r="B1028" i="5"/>
  <c r="B1027" i="5"/>
  <c r="T1027" i="5"/>
  <c r="B1026" i="5"/>
  <c r="H1025" i="5"/>
  <c r="B1025" i="5"/>
  <c r="B1024" i="5"/>
  <c r="S1024" i="5"/>
  <c r="B1023" i="5"/>
  <c r="T1023" i="5"/>
  <c r="B1022" i="5"/>
  <c r="B1021" i="5"/>
  <c r="B1020" i="5"/>
  <c r="S1020" i="5"/>
  <c r="B1019" i="5"/>
  <c r="T1019" i="5"/>
  <c r="B1018" i="5"/>
  <c r="T1018" i="5"/>
  <c r="B1017" i="5"/>
  <c r="T1017" i="5"/>
  <c r="B1016" i="5"/>
  <c r="B1015" i="5"/>
  <c r="T1015" i="5"/>
  <c r="B1014" i="5"/>
  <c r="T1014" i="5"/>
  <c r="B1013" i="5"/>
  <c r="R1012" i="5"/>
  <c r="B1012" i="5"/>
  <c r="B1011" i="5"/>
  <c r="T1011" i="5"/>
  <c r="B1010" i="5"/>
  <c r="T1010" i="5"/>
  <c r="H1009" i="5"/>
  <c r="B1009" i="5"/>
  <c r="B1008" i="5"/>
  <c r="S1008" i="5"/>
  <c r="B1007" i="5"/>
  <c r="B1006" i="5"/>
  <c r="T1006" i="5"/>
  <c r="B1005" i="5"/>
  <c r="T1005" i="5"/>
  <c r="B1004" i="5"/>
  <c r="S1004" i="5"/>
  <c r="B1003" i="5"/>
  <c r="B1002" i="5"/>
  <c r="B1001" i="5"/>
  <c r="F1000" i="5"/>
  <c r="B1000" i="5"/>
  <c r="B999" i="5"/>
  <c r="T999" i="5"/>
  <c r="B998" i="5"/>
  <c r="B997" i="5"/>
  <c r="T997" i="5"/>
  <c r="R996" i="5"/>
  <c r="B996" i="5"/>
  <c r="S996" i="5"/>
  <c r="B995" i="5"/>
  <c r="T995" i="5"/>
  <c r="B994" i="5"/>
  <c r="B993" i="5"/>
  <c r="T993" i="5"/>
  <c r="B992" i="5"/>
  <c r="S992" i="5"/>
  <c r="B991" i="5"/>
  <c r="T991" i="5"/>
  <c r="H990" i="5"/>
  <c r="B990" i="5"/>
  <c r="T990" i="5"/>
  <c r="H989" i="5"/>
  <c r="B989" i="5"/>
  <c r="B988" i="5"/>
  <c r="B987" i="5"/>
  <c r="B986" i="5"/>
  <c r="T986" i="5"/>
  <c r="B985" i="5"/>
  <c r="T985" i="5"/>
  <c r="B984" i="5"/>
  <c r="B983" i="5"/>
  <c r="B982" i="5"/>
  <c r="B981" i="5"/>
  <c r="S981" i="5"/>
  <c r="B980" i="5"/>
  <c r="S980" i="5"/>
  <c r="B979" i="5"/>
  <c r="T979" i="5"/>
  <c r="B978" i="5"/>
  <c r="B977" i="5"/>
  <c r="B976" i="5"/>
  <c r="S976" i="5"/>
  <c r="B975" i="5"/>
  <c r="B974" i="5"/>
  <c r="T974" i="5"/>
  <c r="B973" i="5"/>
  <c r="T973" i="5"/>
  <c r="R972" i="5"/>
  <c r="B972" i="5"/>
  <c r="S972" i="5"/>
  <c r="B971" i="5"/>
  <c r="T971" i="5"/>
  <c r="B970" i="5"/>
  <c r="B969" i="5"/>
  <c r="T969" i="5"/>
  <c r="B968" i="5"/>
  <c r="B967" i="5"/>
  <c r="T967" i="5"/>
  <c r="B966" i="5"/>
  <c r="T966" i="5"/>
  <c r="H965" i="5"/>
  <c r="B965" i="5"/>
  <c r="B964" i="5"/>
  <c r="B963" i="5"/>
  <c r="T963" i="5"/>
  <c r="B962" i="5"/>
  <c r="T962" i="5"/>
  <c r="B961" i="5"/>
  <c r="B960" i="5"/>
  <c r="S960" i="5"/>
  <c r="B959" i="5"/>
  <c r="T959" i="5"/>
  <c r="J958" i="5"/>
  <c r="B958" i="5"/>
  <c r="T958" i="5"/>
  <c r="B957" i="5"/>
  <c r="J956" i="5"/>
  <c r="B956" i="5"/>
  <c r="S956" i="5"/>
  <c r="B955" i="5"/>
  <c r="T955" i="5"/>
  <c r="H954" i="5"/>
  <c r="B954" i="5"/>
  <c r="F953" i="5"/>
  <c r="B953" i="5"/>
  <c r="B952" i="5"/>
  <c r="B951" i="5"/>
  <c r="T951" i="5"/>
  <c r="B950" i="5"/>
  <c r="B949" i="5"/>
  <c r="B948" i="5"/>
  <c r="T948" i="5"/>
  <c r="B947" i="5"/>
  <c r="B946" i="5"/>
  <c r="B945" i="5"/>
  <c r="S945" i="5"/>
  <c r="B944" i="5"/>
  <c r="B943" i="5"/>
  <c r="T943" i="5"/>
  <c r="B942" i="5"/>
  <c r="B941" i="5"/>
  <c r="T941" i="5"/>
  <c r="B940" i="5"/>
  <c r="T940" i="5"/>
  <c r="B939" i="5"/>
  <c r="T939" i="5"/>
  <c r="B938" i="5"/>
  <c r="T938" i="5"/>
  <c r="B937" i="5"/>
  <c r="B936" i="5"/>
  <c r="T936" i="5"/>
  <c r="B935" i="5"/>
  <c r="T935" i="5"/>
  <c r="B934" i="5"/>
  <c r="H933" i="5"/>
  <c r="B933" i="5"/>
  <c r="S933" i="5"/>
  <c r="B932" i="5"/>
  <c r="T932" i="5"/>
  <c r="B931" i="5"/>
  <c r="B930" i="5"/>
  <c r="T930" i="5"/>
  <c r="B929" i="5"/>
  <c r="B928" i="5"/>
  <c r="B927" i="5"/>
  <c r="T927" i="5"/>
  <c r="B926" i="5"/>
  <c r="B925" i="5"/>
  <c r="S925" i="5"/>
  <c r="B924" i="5"/>
  <c r="T924" i="5"/>
  <c r="B923" i="5"/>
  <c r="T923" i="5"/>
  <c r="B922" i="5"/>
  <c r="T922" i="5"/>
  <c r="J921" i="5"/>
  <c r="B921" i="5"/>
  <c r="B920" i="5"/>
  <c r="T920" i="5"/>
  <c r="J919" i="5"/>
  <c r="B919" i="5"/>
  <c r="T919" i="5"/>
  <c r="B918" i="5"/>
  <c r="B917" i="5"/>
  <c r="T917" i="5"/>
  <c r="B916" i="5"/>
  <c r="T916" i="5"/>
  <c r="B915" i="5"/>
  <c r="B914" i="5"/>
  <c r="T914" i="5"/>
  <c r="B913" i="5"/>
  <c r="T913" i="5"/>
  <c r="B912" i="5"/>
  <c r="B911" i="5"/>
  <c r="T911" i="5"/>
  <c r="B910" i="5"/>
  <c r="B909" i="5"/>
  <c r="T909" i="5"/>
  <c r="B908" i="5"/>
  <c r="B907" i="5"/>
  <c r="T907" i="5"/>
  <c r="B906" i="5"/>
  <c r="B905" i="5"/>
  <c r="T905" i="5"/>
  <c r="B904" i="5"/>
  <c r="T904" i="5"/>
  <c r="J903" i="5"/>
  <c r="B903" i="5"/>
  <c r="T903" i="5"/>
  <c r="B902" i="5"/>
  <c r="T902" i="5"/>
  <c r="B901" i="5"/>
  <c r="B900" i="5"/>
  <c r="T900" i="5"/>
  <c r="B899" i="5"/>
  <c r="B898" i="5"/>
  <c r="T898" i="5"/>
  <c r="B897" i="5"/>
  <c r="T897" i="5"/>
  <c r="F896" i="5"/>
  <c r="B896" i="5"/>
  <c r="T896" i="5"/>
  <c r="H895" i="5"/>
  <c r="B895" i="5"/>
  <c r="T895" i="5"/>
  <c r="B894" i="5"/>
  <c r="H893" i="5"/>
  <c r="B893" i="5"/>
  <c r="S893" i="5"/>
  <c r="J892" i="5"/>
  <c r="B892" i="5"/>
  <c r="T892" i="5"/>
  <c r="B891" i="5"/>
  <c r="T891" i="5"/>
  <c r="B890" i="5"/>
  <c r="T890" i="5"/>
  <c r="B889" i="5"/>
  <c r="T889" i="5"/>
  <c r="J888" i="5"/>
  <c r="B888" i="5"/>
  <c r="T888" i="5"/>
  <c r="B887" i="5"/>
  <c r="T887" i="5"/>
  <c r="J886" i="5"/>
  <c r="B886" i="5"/>
  <c r="B885" i="5"/>
  <c r="S885" i="5"/>
  <c r="B884" i="5"/>
  <c r="B883" i="5"/>
  <c r="B882" i="5"/>
  <c r="T882" i="5"/>
  <c r="B881" i="5"/>
  <c r="H880" i="5"/>
  <c r="B880" i="5"/>
  <c r="T880" i="5"/>
  <c r="H879" i="5"/>
  <c r="B879" i="5"/>
  <c r="T879" i="5"/>
  <c r="B878" i="5"/>
  <c r="J877" i="5"/>
  <c r="B877" i="5"/>
  <c r="B876" i="5"/>
  <c r="T876" i="5"/>
  <c r="J875" i="5"/>
  <c r="B875" i="5"/>
  <c r="T875" i="5"/>
  <c r="B874" i="5"/>
  <c r="T874" i="5"/>
  <c r="B873" i="5"/>
  <c r="J872" i="5"/>
  <c r="B872" i="5"/>
  <c r="T872" i="5"/>
  <c r="B871" i="5"/>
  <c r="B870" i="5"/>
  <c r="T870" i="5"/>
  <c r="B869" i="5"/>
  <c r="B868" i="5"/>
  <c r="B867" i="5"/>
  <c r="B866" i="5"/>
  <c r="T866" i="5"/>
  <c r="B865" i="5"/>
  <c r="R864" i="5"/>
  <c r="B864" i="5"/>
  <c r="T864" i="5"/>
  <c r="H863" i="5"/>
  <c r="B863" i="5"/>
  <c r="T863" i="5"/>
  <c r="B862" i="5"/>
  <c r="T862" i="5"/>
  <c r="B861" i="5"/>
  <c r="T861" i="5"/>
  <c r="J860" i="5"/>
  <c r="B860" i="5"/>
  <c r="T860" i="5"/>
  <c r="J859" i="5"/>
  <c r="B859" i="5"/>
  <c r="T859" i="5"/>
  <c r="B858" i="5"/>
  <c r="B857" i="5"/>
  <c r="T857" i="5"/>
  <c r="J856" i="5"/>
  <c r="B856" i="5"/>
  <c r="B855" i="5"/>
  <c r="T855" i="5"/>
  <c r="J854" i="5"/>
  <c r="B854" i="5"/>
  <c r="T854" i="5"/>
  <c r="B853" i="5"/>
  <c r="B852" i="5"/>
  <c r="T852" i="5"/>
  <c r="B851" i="5"/>
  <c r="S851" i="5"/>
  <c r="B850" i="5"/>
  <c r="B849" i="5"/>
  <c r="B848" i="5"/>
  <c r="F847" i="5"/>
  <c r="B847" i="5"/>
  <c r="B846" i="5"/>
  <c r="T846" i="5"/>
  <c r="J845" i="5"/>
  <c r="B845" i="5"/>
  <c r="S845" i="5"/>
  <c r="B844" i="5"/>
  <c r="T844" i="5"/>
  <c r="B843" i="5"/>
  <c r="S843" i="5"/>
  <c r="F842" i="5"/>
  <c r="B842" i="5"/>
  <c r="B841" i="5"/>
  <c r="S841" i="5"/>
  <c r="B840" i="5"/>
  <c r="J839" i="5"/>
  <c r="B839" i="5"/>
  <c r="B838" i="5"/>
  <c r="J837" i="5"/>
  <c r="B837" i="5"/>
  <c r="B836" i="5"/>
  <c r="B835" i="5"/>
  <c r="S835" i="5"/>
  <c r="H834" i="5"/>
  <c r="B834" i="5"/>
  <c r="T834" i="5"/>
  <c r="B833" i="5"/>
  <c r="B832" i="5"/>
  <c r="T832" i="5"/>
  <c r="H831" i="5"/>
  <c r="B831" i="5"/>
  <c r="B830" i="5"/>
  <c r="T830" i="5"/>
  <c r="J829" i="5"/>
  <c r="B829" i="5"/>
  <c r="S829" i="5"/>
  <c r="B828" i="5"/>
  <c r="S828" i="5"/>
  <c r="B827" i="5"/>
  <c r="B826" i="5"/>
  <c r="T826" i="5"/>
  <c r="B825" i="5"/>
  <c r="S825" i="5"/>
  <c r="B824" i="5"/>
  <c r="S824" i="5"/>
  <c r="J823" i="5"/>
  <c r="B823" i="5"/>
  <c r="S823" i="5"/>
  <c r="B822" i="5"/>
  <c r="B821" i="5"/>
  <c r="S821" i="5"/>
  <c r="J820" i="5"/>
  <c r="B820" i="5"/>
  <c r="B819" i="5"/>
  <c r="R818" i="5"/>
  <c r="B818" i="5"/>
  <c r="T818" i="5"/>
  <c r="B817" i="5"/>
  <c r="S817" i="5"/>
  <c r="B816" i="5"/>
  <c r="T816" i="5"/>
  <c r="R815" i="5"/>
  <c r="B815" i="5"/>
  <c r="S815" i="5"/>
  <c r="B814" i="5"/>
  <c r="B813" i="5"/>
  <c r="S813" i="5"/>
  <c r="J812" i="5"/>
  <c r="B812" i="5"/>
  <c r="B811" i="5"/>
  <c r="S811" i="5"/>
  <c r="B810" i="5"/>
  <c r="T810" i="5"/>
  <c r="R809" i="5"/>
  <c r="B809" i="5"/>
  <c r="S809" i="5"/>
  <c r="I808" i="5"/>
  <c r="B808" i="5"/>
  <c r="B807" i="5"/>
  <c r="S807" i="5"/>
  <c r="F806" i="5"/>
  <c r="B806" i="5"/>
  <c r="B805" i="5"/>
  <c r="T805" i="5"/>
  <c r="B804" i="5"/>
  <c r="I803" i="5"/>
  <c r="B803" i="5"/>
  <c r="B802" i="5"/>
  <c r="S802" i="5"/>
  <c r="B801" i="5"/>
  <c r="S801" i="5"/>
  <c r="R800" i="5"/>
  <c r="B800" i="5"/>
  <c r="B799" i="5"/>
  <c r="S799" i="5"/>
  <c r="B798" i="5"/>
  <c r="S798" i="5"/>
  <c r="B797" i="5"/>
  <c r="T797" i="5"/>
  <c r="R796" i="5"/>
  <c r="B796" i="5"/>
  <c r="B795" i="5"/>
  <c r="B794" i="5"/>
  <c r="S794" i="5"/>
  <c r="B793" i="5"/>
  <c r="T793" i="5"/>
  <c r="R792" i="5"/>
  <c r="B792" i="5"/>
  <c r="B791" i="5"/>
  <c r="S791" i="5"/>
  <c r="B790" i="5"/>
  <c r="B789" i="5"/>
  <c r="R788" i="5"/>
  <c r="B788" i="5"/>
  <c r="B787" i="5"/>
  <c r="S787" i="5"/>
  <c r="R786" i="5"/>
  <c r="B786" i="5"/>
  <c r="B785" i="5"/>
  <c r="S785" i="5"/>
  <c r="B784" i="5"/>
  <c r="B783" i="5"/>
  <c r="S783" i="5"/>
  <c r="B782" i="5"/>
  <c r="B781" i="5"/>
  <c r="T781" i="5"/>
  <c r="R780" i="5"/>
  <c r="B780" i="5"/>
  <c r="B779" i="5"/>
  <c r="R778" i="5"/>
  <c r="B778" i="5"/>
  <c r="I777" i="5"/>
  <c r="B777" i="5"/>
  <c r="T777" i="5"/>
  <c r="R776" i="5"/>
  <c r="B776" i="5"/>
  <c r="B775" i="5"/>
  <c r="S775" i="5"/>
  <c r="B774" i="5"/>
  <c r="B773" i="5"/>
  <c r="T773" i="5"/>
  <c r="R772" i="5"/>
  <c r="B772" i="5"/>
  <c r="I771" i="5"/>
  <c r="B771" i="5"/>
  <c r="R770" i="5"/>
  <c r="B770" i="5"/>
  <c r="B769" i="5"/>
  <c r="B768" i="5"/>
  <c r="B767" i="5"/>
  <c r="S767" i="5"/>
  <c r="B766" i="5"/>
  <c r="B765" i="5"/>
  <c r="S765" i="5"/>
  <c r="R764" i="5"/>
  <c r="B764" i="5"/>
  <c r="F763" i="5"/>
  <c r="B763" i="5"/>
  <c r="S763" i="5"/>
  <c r="R762" i="5"/>
  <c r="B762" i="5"/>
  <c r="B761" i="5"/>
  <c r="R760" i="5"/>
  <c r="B760" i="5"/>
  <c r="B759" i="5"/>
  <c r="S759" i="5"/>
  <c r="R758" i="5"/>
  <c r="B758" i="5"/>
  <c r="S758" i="5"/>
  <c r="B757" i="5"/>
  <c r="S757" i="5"/>
  <c r="B756" i="5"/>
  <c r="I755" i="5"/>
  <c r="B755" i="5"/>
  <c r="R754" i="5"/>
  <c r="B754" i="5"/>
  <c r="B753" i="5"/>
  <c r="T753" i="5"/>
  <c r="R752" i="5"/>
  <c r="B752" i="5"/>
  <c r="B751" i="5"/>
  <c r="S751" i="5"/>
  <c r="R750" i="5"/>
  <c r="B750" i="5"/>
  <c r="S750" i="5"/>
  <c r="B749" i="5"/>
  <c r="T749" i="5"/>
  <c r="B748" i="5"/>
  <c r="J747" i="5"/>
  <c r="B747" i="5"/>
  <c r="S747" i="5"/>
  <c r="H746" i="5"/>
  <c r="B746" i="5"/>
  <c r="T746" i="5"/>
  <c r="B745" i="5"/>
  <c r="B744" i="5"/>
  <c r="B743" i="5"/>
  <c r="S743" i="5"/>
  <c r="B742" i="5"/>
  <c r="T742" i="5"/>
  <c r="B741" i="5"/>
  <c r="T741" i="5"/>
  <c r="R740" i="5"/>
  <c r="B740" i="5"/>
  <c r="T740" i="5"/>
  <c r="J739" i="5"/>
  <c r="B739" i="5"/>
  <c r="S739" i="5"/>
  <c r="R738" i="5"/>
  <c r="B738" i="5"/>
  <c r="T738" i="5"/>
  <c r="B737" i="5"/>
  <c r="R736" i="5"/>
  <c r="B736" i="5"/>
  <c r="T736" i="5"/>
  <c r="B735" i="5"/>
  <c r="S735" i="5"/>
  <c r="R734" i="5"/>
  <c r="B734" i="5"/>
  <c r="T734" i="5"/>
  <c r="B733" i="5"/>
  <c r="T733" i="5"/>
  <c r="R732" i="5"/>
  <c r="B732" i="5"/>
  <c r="J731" i="5"/>
  <c r="B731" i="5"/>
  <c r="S731" i="5"/>
  <c r="H730" i="5"/>
  <c r="B730" i="5"/>
  <c r="T730" i="5"/>
  <c r="B729" i="5"/>
  <c r="S729" i="5"/>
  <c r="B728" i="5"/>
  <c r="T728" i="5"/>
  <c r="B727" i="5"/>
  <c r="S727" i="5"/>
  <c r="B726" i="5"/>
  <c r="T726" i="5"/>
  <c r="B725" i="5"/>
  <c r="T725" i="5"/>
  <c r="H724" i="5"/>
  <c r="B724" i="5"/>
  <c r="T724" i="5"/>
  <c r="B723" i="5"/>
  <c r="R722" i="5"/>
  <c r="B722" i="5"/>
  <c r="T722" i="5"/>
  <c r="B721" i="5"/>
  <c r="R720" i="5"/>
  <c r="B720" i="5"/>
  <c r="T720" i="5"/>
  <c r="B719" i="5"/>
  <c r="S719" i="5"/>
  <c r="R718" i="5"/>
  <c r="B718" i="5"/>
  <c r="T718" i="5"/>
  <c r="B717" i="5"/>
  <c r="T717" i="5"/>
  <c r="B716" i="5"/>
  <c r="T716" i="5"/>
  <c r="B715" i="5"/>
  <c r="H714" i="5"/>
  <c r="B714" i="5"/>
  <c r="T714" i="5"/>
  <c r="B713" i="5"/>
  <c r="T713" i="5"/>
  <c r="B712" i="5"/>
  <c r="B711" i="5"/>
  <c r="S711" i="5"/>
  <c r="B710" i="5"/>
  <c r="B709" i="5"/>
  <c r="T709" i="5"/>
  <c r="H708" i="5"/>
  <c r="B708" i="5"/>
  <c r="T708" i="5"/>
  <c r="B707" i="5"/>
  <c r="S707" i="5"/>
  <c r="R706" i="5"/>
  <c r="B706" i="5"/>
  <c r="T706" i="5"/>
  <c r="B705" i="5"/>
  <c r="T705" i="5"/>
  <c r="R704" i="5"/>
  <c r="B704" i="5"/>
  <c r="T704" i="5"/>
  <c r="B703" i="5"/>
  <c r="B702" i="5"/>
  <c r="T702" i="5"/>
  <c r="B701" i="5"/>
  <c r="T701" i="5"/>
  <c r="B700" i="5"/>
  <c r="T700" i="5"/>
  <c r="R699" i="5"/>
  <c r="B699" i="5"/>
  <c r="S699" i="5"/>
  <c r="B698" i="5"/>
  <c r="T698" i="5"/>
  <c r="B697" i="5"/>
  <c r="R696" i="5"/>
  <c r="B696" i="5"/>
  <c r="T696" i="5"/>
  <c r="B695" i="5"/>
  <c r="S695" i="5"/>
  <c r="B694" i="5"/>
  <c r="T694" i="5"/>
  <c r="B693" i="5"/>
  <c r="T693" i="5"/>
  <c r="B692" i="5"/>
  <c r="T692" i="5"/>
  <c r="B691" i="5"/>
  <c r="S691" i="5"/>
  <c r="B690" i="5"/>
  <c r="T690" i="5"/>
  <c r="B689" i="5"/>
  <c r="R688" i="5"/>
  <c r="B688" i="5"/>
  <c r="T688" i="5"/>
  <c r="R687" i="5"/>
  <c r="B687" i="5"/>
  <c r="S687" i="5"/>
  <c r="B686" i="5"/>
  <c r="T686" i="5"/>
  <c r="B685" i="5"/>
  <c r="T685" i="5"/>
  <c r="B684" i="5"/>
  <c r="T684" i="5"/>
  <c r="B683" i="5"/>
  <c r="S683" i="5"/>
  <c r="B682" i="5"/>
  <c r="T682" i="5"/>
  <c r="B681" i="5"/>
  <c r="T681" i="5"/>
  <c r="B680" i="5"/>
  <c r="T680" i="5"/>
  <c r="B679" i="5"/>
  <c r="S679" i="5"/>
  <c r="B678" i="5"/>
  <c r="T678" i="5"/>
  <c r="B677" i="5"/>
  <c r="S677" i="5"/>
  <c r="B676" i="5"/>
  <c r="X675" i="5"/>
  <c r="B675" i="5"/>
  <c r="T675" i="5"/>
  <c r="B674" i="5"/>
  <c r="T674" i="5"/>
  <c r="B673" i="5"/>
  <c r="B672" i="5"/>
  <c r="T672" i="5"/>
  <c r="B671" i="5"/>
  <c r="T671" i="5"/>
  <c r="B670" i="5"/>
  <c r="T670" i="5"/>
  <c r="B669" i="5"/>
  <c r="B668" i="5"/>
  <c r="X667" i="5"/>
  <c r="B667" i="5"/>
  <c r="T667" i="5"/>
  <c r="B666" i="5"/>
  <c r="T666" i="5"/>
  <c r="B665" i="5"/>
  <c r="B664" i="5"/>
  <c r="T664" i="5"/>
  <c r="B663" i="5"/>
  <c r="T663" i="5"/>
  <c r="B662" i="5"/>
  <c r="T662" i="5"/>
  <c r="B661" i="5"/>
  <c r="B660" i="5"/>
  <c r="B659" i="5"/>
  <c r="T659" i="5"/>
  <c r="B658" i="5"/>
  <c r="T658" i="5"/>
  <c r="X657" i="5"/>
  <c r="B657" i="5"/>
  <c r="B656" i="5"/>
  <c r="S656" i="5"/>
  <c r="B655" i="5"/>
  <c r="T655" i="5"/>
  <c r="B654" i="5"/>
  <c r="B653" i="5"/>
  <c r="B652" i="5"/>
  <c r="T652" i="5"/>
  <c r="B651" i="5"/>
  <c r="T651" i="5"/>
  <c r="B650" i="5"/>
  <c r="T650" i="5"/>
  <c r="B649" i="5"/>
  <c r="B648" i="5"/>
  <c r="B647" i="5"/>
  <c r="T647" i="5"/>
  <c r="B646" i="5"/>
  <c r="B645" i="5"/>
  <c r="B644" i="5"/>
  <c r="S644" i="5"/>
  <c r="B643" i="5"/>
  <c r="T643" i="5"/>
  <c r="B642" i="5"/>
  <c r="T642" i="5"/>
  <c r="B641" i="5"/>
  <c r="B640" i="5"/>
  <c r="B639" i="5"/>
  <c r="T639" i="5"/>
  <c r="B638" i="5"/>
  <c r="T638" i="5"/>
  <c r="B637" i="5"/>
  <c r="B636" i="5"/>
  <c r="T636" i="5"/>
  <c r="B635" i="5"/>
  <c r="T635" i="5"/>
  <c r="B634" i="5"/>
  <c r="T634" i="5"/>
  <c r="B633" i="5"/>
  <c r="B632" i="5"/>
  <c r="T632" i="5"/>
  <c r="B631" i="5"/>
  <c r="T631" i="5"/>
  <c r="B630" i="5"/>
  <c r="S630" i="5"/>
  <c r="B629" i="5"/>
  <c r="B628" i="5"/>
  <c r="T628" i="5"/>
  <c r="B627" i="5"/>
  <c r="T627" i="5"/>
  <c r="B626" i="5"/>
  <c r="T626" i="5"/>
  <c r="B625" i="5"/>
  <c r="B624" i="5"/>
  <c r="T624" i="5"/>
  <c r="B623" i="5"/>
  <c r="T623" i="5"/>
  <c r="B622" i="5"/>
  <c r="B621" i="5"/>
  <c r="B620" i="5"/>
  <c r="T620" i="5"/>
  <c r="B619" i="5"/>
  <c r="T619" i="5"/>
  <c r="B618" i="5"/>
  <c r="B617" i="5"/>
  <c r="B616" i="5"/>
  <c r="T616" i="5"/>
  <c r="B615" i="5"/>
  <c r="T615" i="5"/>
  <c r="B614" i="5"/>
  <c r="S614" i="5"/>
  <c r="F613" i="5"/>
  <c r="B613" i="5"/>
  <c r="B612" i="5"/>
  <c r="T612" i="5"/>
  <c r="B611" i="5"/>
  <c r="T611" i="5"/>
  <c r="J603" i="5"/>
  <c r="T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R262" i="5"/>
  <c r="R254" i="5"/>
  <c r="R252" i="5"/>
  <c r="R232" i="5"/>
  <c r="H230" i="5"/>
  <c r="H221" i="5"/>
  <c r="F220" i="5"/>
  <c r="R218" i="5"/>
  <c r="H217" i="5"/>
  <c r="H213"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X1478"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R85" i="5"/>
  <c r="F270" i="5"/>
  <c r="AB347" i="5"/>
  <c r="T799" i="5"/>
  <c r="AB1078" i="5"/>
  <c r="AB1109" i="5"/>
  <c r="J1478" i="5"/>
  <c r="T1671" i="5"/>
  <c r="T1740" i="5"/>
  <c r="S1898" i="5"/>
  <c r="T1966" i="5"/>
  <c r="T2420" i="5"/>
  <c r="AB2479" i="5"/>
  <c r="H2498" i="5"/>
  <c r="AB163" i="5"/>
  <c r="X404" i="5"/>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H321" i="5"/>
  <c r="S632"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I5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F538" i="5"/>
  <c r="I538" i="5"/>
  <c r="J781" i="5"/>
  <c r="X781" i="5"/>
  <c r="R375" i="5"/>
  <c r="F375" i="5"/>
  <c r="R300" i="5"/>
  <c r="F300" i="5"/>
  <c r="F593" i="5"/>
  <c r="T1304" i="5"/>
  <c r="S1304" i="5"/>
  <c r="AB1742" i="5"/>
  <c r="S1742" i="5"/>
  <c r="T1801" i="5"/>
  <c r="AB1801" i="5"/>
  <c r="F1908" i="5"/>
  <c r="R1908" i="5"/>
  <c r="H1908" i="5"/>
  <c r="R2457" i="5"/>
  <c r="I2457" i="5"/>
  <c r="AB29" i="5"/>
  <c r="I53" i="5"/>
  <c r="AB125" i="5"/>
  <c r="I189" i="5"/>
  <c r="I234" i="5"/>
  <c r="AB437" i="5"/>
  <c r="AB458" i="5"/>
  <c r="AB597" i="5"/>
  <c r="S713" i="5"/>
  <c r="S716" i="5"/>
  <c r="T739" i="5"/>
  <c r="H752" i="5"/>
  <c r="AB793" i="5"/>
  <c r="S816" i="5"/>
  <c r="AB912" i="5"/>
  <c r="AB914" i="5"/>
  <c r="AB928" i="5"/>
  <c r="S1078" i="5"/>
  <c r="AB1094" i="5"/>
  <c r="S1126" i="5"/>
  <c r="T1143" i="5"/>
  <c r="AB1196" i="5"/>
  <c r="T1216" i="5"/>
  <c r="S1216" i="5"/>
  <c r="T1275" i="5"/>
  <c r="AB1275" i="5"/>
  <c r="S1275" i="5"/>
  <c r="R1519" i="5"/>
  <c r="J1519" i="5"/>
  <c r="S2439" i="5"/>
  <c r="T2439" i="5"/>
  <c r="T2213" i="5"/>
  <c r="S2213" i="5"/>
  <c r="I74" i="5"/>
  <c r="S612" i="5"/>
  <c r="S749" i="5"/>
  <c r="T765" i="5"/>
  <c r="T783" i="5"/>
  <c r="S793" i="5"/>
  <c r="S837" i="5"/>
  <c r="S846" i="5"/>
  <c r="S914" i="5"/>
  <c r="S997" i="5"/>
  <c r="S1011" i="5"/>
  <c r="S1110" i="5"/>
  <c r="S1160" i="5"/>
  <c r="J1272" i="5"/>
  <c r="I1272" i="5"/>
  <c r="T1309" i="5"/>
  <c r="S1309" i="5"/>
  <c r="T1866" i="5"/>
  <c r="S1866" i="5"/>
  <c r="I2024" i="5"/>
  <c r="H2024" i="5"/>
  <c r="S2268" i="5"/>
  <c r="T2268" i="5"/>
  <c r="AB23" i="5"/>
  <c r="H57" i="5"/>
  <c r="R74" i="5"/>
  <c r="AB101" i="5"/>
  <c r="AB241" i="5"/>
  <c r="AB282" i="5"/>
  <c r="AB307" i="5"/>
  <c r="AB425" i="5"/>
  <c r="AB429" i="5"/>
  <c r="AB456" i="5"/>
  <c r="AB484" i="5"/>
  <c r="AB524" i="5"/>
  <c r="I591" i="5"/>
  <c r="AB613" i="5"/>
  <c r="AB632" i="5"/>
  <c r="AB683" i="5"/>
  <c r="S686" i="5"/>
  <c r="AB711" i="5"/>
  <c r="AB717" i="5"/>
  <c r="R746" i="5"/>
  <c r="T843" i="5"/>
  <c r="AB853" i="5"/>
  <c r="S874" i="5"/>
  <c r="S948" i="5"/>
  <c r="S958" i="5"/>
  <c r="AB963" i="5"/>
  <c r="S991" i="5"/>
  <c r="AB997" i="5"/>
  <c r="S1027"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T1306" i="5"/>
  <c r="S1306" i="5"/>
  <c r="H1343" i="5"/>
  <c r="T2167" i="5"/>
  <c r="S2167" i="5"/>
  <c r="T2482" i="5"/>
  <c r="S2482" i="5"/>
  <c r="I37" i="5"/>
  <c r="I73" i="5"/>
  <c r="X169" i="5"/>
  <c r="AB217" i="5"/>
  <c r="AB234" i="5"/>
  <c r="J301" i="5"/>
  <c r="AB367" i="5"/>
  <c r="AB399" i="5"/>
  <c r="AB441" i="5"/>
  <c r="AB508" i="5"/>
  <c r="J527" i="5"/>
  <c r="AB535" i="5"/>
  <c r="AB555" i="5"/>
  <c r="AB590" i="5"/>
  <c r="S670" i="5"/>
  <c r="AB709" i="5"/>
  <c r="AB844" i="5"/>
  <c r="S895" i="5"/>
  <c r="AB913" i="5"/>
  <c r="AB958" i="5"/>
  <c r="S971" i="5"/>
  <c r="AB1148" i="5"/>
  <c r="AB1176" i="5"/>
  <c r="S1283" i="5"/>
  <c r="T1283" i="5"/>
  <c r="T1643" i="5"/>
  <c r="S1643" i="5"/>
  <c r="S1792" i="5"/>
  <c r="AB1792" i="5"/>
  <c r="R2072" i="5"/>
  <c r="H2072" i="5"/>
  <c r="F2072" i="5"/>
  <c r="H2079" i="5"/>
  <c r="F2079" i="5"/>
  <c r="J2288" i="5"/>
  <c r="S2433" i="5"/>
  <c r="T2433" i="5"/>
  <c r="I2248" i="5"/>
  <c r="H2248" i="5"/>
  <c r="F2248" i="5"/>
  <c r="R37" i="5"/>
  <c r="AB105" i="5"/>
  <c r="S620" i="5"/>
  <c r="AB637" i="5"/>
  <c r="S674" i="5"/>
  <c r="T695" i="5"/>
  <c r="S709" i="5"/>
  <c r="S718" i="5"/>
  <c r="AB729" i="5"/>
  <c r="H738" i="5"/>
  <c r="S854" i="5"/>
  <c r="S875" i="5"/>
  <c r="S889" i="5"/>
  <c r="S904" i="5"/>
  <c r="S907" i="5"/>
  <c r="S913" i="5"/>
  <c r="S923" i="5"/>
  <c r="S1023" i="5"/>
  <c r="S1125" i="5"/>
  <c r="S1169" i="5"/>
  <c r="R1181" i="5"/>
  <c r="T1211" i="5"/>
  <c r="H1340" i="5"/>
  <c r="J1340" i="5"/>
  <c r="R1405" i="5"/>
  <c r="F1405" i="5"/>
  <c r="H1445" i="5"/>
  <c r="AB1470" i="5"/>
  <c r="T1470" i="5"/>
  <c r="S1470" i="5"/>
  <c r="AB1680" i="5"/>
  <c r="T1714" i="5"/>
  <c r="S1714" i="5"/>
  <c r="R1897" i="5"/>
  <c r="J1897" i="5"/>
  <c r="F1986" i="5"/>
  <c r="I2004" i="5"/>
  <c r="R2004" i="5"/>
  <c r="S2128" i="5"/>
  <c r="T2128" i="5"/>
  <c r="R2149" i="5"/>
  <c r="H2149" i="5"/>
  <c r="R264" i="5"/>
  <c r="F555" i="5"/>
  <c r="AB625" i="5"/>
  <c r="AB658" i="5"/>
  <c r="AB668" i="5"/>
  <c r="S681" i="5"/>
  <c r="T729" i="5"/>
  <c r="T767" i="5"/>
  <c r="S832" i="5"/>
  <c r="S943" i="5"/>
  <c r="AB959" i="5"/>
  <c r="AB1097" i="5"/>
  <c r="S1103" i="5"/>
  <c r="S1109" i="5"/>
  <c r="J1139" i="5"/>
  <c r="I1244"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J1446" i="5"/>
  <c r="AB1478" i="5"/>
  <c r="AB1656" i="5"/>
  <c r="AB1687" i="5"/>
  <c r="AB1770" i="5"/>
  <c r="R1905" i="5"/>
  <c r="AB1928" i="5"/>
  <c r="S2288" i="5"/>
  <c r="H2379" i="5"/>
  <c r="H2389" i="5"/>
  <c r="AB2405"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I1426" i="5"/>
  <c r="J1447"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S1699" i="5"/>
  <c r="S1715" i="5"/>
  <c r="T1760" i="5"/>
  <c r="S1793" i="5"/>
  <c r="T1796" i="5"/>
  <c r="S1842" i="5"/>
  <c r="AB1940" i="5"/>
  <c r="H1983" i="5"/>
  <c r="R2000" i="5"/>
  <c r="AB2006" i="5"/>
  <c r="AB2030" i="5"/>
  <c r="AB2059" i="5"/>
  <c r="T2106" i="5"/>
  <c r="J2145" i="5"/>
  <c r="T2151" i="5"/>
  <c r="T2183" i="5"/>
  <c r="R2189" i="5"/>
  <c r="J2201" i="5"/>
  <c r="AB2221" i="5"/>
  <c r="S2231" i="5"/>
  <c r="T2245" i="5"/>
  <c r="T2257" i="5"/>
  <c r="T2394" i="5"/>
  <c r="T2403" i="5"/>
  <c r="R2449" i="5"/>
  <c r="S2459" i="5"/>
  <c r="I2465" i="5"/>
  <c r="H1217" i="5"/>
  <c r="R1229" i="5"/>
  <c r="T1232" i="5"/>
  <c r="H1241" i="5"/>
  <c r="S1279" i="5"/>
  <c r="S1305" i="5"/>
  <c r="T1308" i="5"/>
  <c r="AB1337" i="5"/>
  <c r="AB1345" i="5"/>
  <c r="AB1391" i="5"/>
  <c r="I1418" i="5"/>
  <c r="I1454" i="5"/>
  <c r="T1469" i="5"/>
  <c r="X1550"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H24" i="5"/>
  <c r="F24" i="5"/>
  <c r="R96" i="5"/>
  <c r="H78" i="5"/>
  <c r="F78" i="5"/>
  <c r="X78" i="5"/>
  <c r="I78" i="5"/>
  <c r="H46" i="5"/>
  <c r="X46" i="5"/>
  <c r="F46" i="5"/>
  <c r="H126" i="5"/>
  <c r="R126" i="5"/>
  <c r="J126" i="5"/>
  <c r="I126" i="5"/>
  <c r="X126" i="5"/>
  <c r="T894" i="5"/>
  <c r="AB894" i="5"/>
  <c r="S894" i="5"/>
  <c r="AB1862" i="5"/>
  <c r="T1862" i="5"/>
  <c r="S1862" i="5"/>
  <c r="R53" i="5"/>
  <c r="R73" i="5"/>
  <c r="I89" i="5"/>
  <c r="H122" i="5"/>
  <c r="J122" i="5"/>
  <c r="I122" i="5"/>
  <c r="R188" i="5"/>
  <c r="AB209" i="5"/>
  <c r="R224" i="5"/>
  <c r="F224" i="5"/>
  <c r="F308" i="5"/>
  <c r="F356" i="5"/>
  <c r="R462" i="5"/>
  <c r="F585" i="5"/>
  <c r="I713" i="5"/>
  <c r="J713" i="5"/>
  <c r="T737" i="5"/>
  <c r="S737" i="5"/>
  <c r="R93" i="5"/>
  <c r="H93" i="5"/>
  <c r="AB169" i="5"/>
  <c r="X451" i="5"/>
  <c r="H451" i="5"/>
  <c r="F451" i="5"/>
  <c r="S1496" i="5"/>
  <c r="T1496" i="5"/>
  <c r="X25" i="5"/>
  <c r="I58" i="5"/>
  <c r="X62" i="5"/>
  <c r="I125" i="5"/>
  <c r="H125" i="5"/>
  <c r="H146" i="5"/>
  <c r="I146" i="5"/>
  <c r="F146" i="5"/>
  <c r="R236" i="5"/>
  <c r="F236" i="5"/>
  <c r="J261" i="5"/>
  <c r="AB261" i="5"/>
  <c r="AB297" i="5"/>
  <c r="F450" i="5"/>
  <c r="R452" i="5"/>
  <c r="J452" i="5"/>
  <c r="H452" i="5"/>
  <c r="F452" i="5"/>
  <c r="H106" i="5"/>
  <c r="I106" i="5"/>
  <c r="R124" i="5"/>
  <c r="T1446" i="5"/>
  <c r="AB1446" i="5"/>
  <c r="S1446" i="5"/>
  <c r="F42" i="5"/>
  <c r="R21" i="5"/>
  <c r="J58" i="5"/>
  <c r="F62" i="5"/>
  <c r="I69" i="5"/>
  <c r="H86" i="5"/>
  <c r="R89" i="5"/>
  <c r="AB113" i="5"/>
  <c r="R122" i="5"/>
  <c r="H166" i="5"/>
  <c r="R166" i="5"/>
  <c r="H186" i="5"/>
  <c r="R186" i="5"/>
  <c r="I186" i="5"/>
  <c r="I274" i="5"/>
  <c r="F274" i="5"/>
  <c r="I360" i="5"/>
  <c r="J360" i="5"/>
  <c r="H360" i="5"/>
  <c r="F360" i="5"/>
  <c r="I478" i="5"/>
  <c r="H478" i="5"/>
  <c r="X478" i="5"/>
  <c r="F573" i="5"/>
  <c r="T640"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T721" i="5"/>
  <c r="S721" i="5"/>
  <c r="S831" i="5"/>
  <c r="T831" i="5"/>
  <c r="AB874" i="5"/>
  <c r="T906" i="5"/>
  <c r="AB906" i="5"/>
  <c r="S906" i="5"/>
  <c r="T918" i="5"/>
  <c r="S918" i="5"/>
  <c r="AB941" i="5"/>
  <c r="J941" i="5"/>
  <c r="H973" i="5"/>
  <c r="AB973" i="5"/>
  <c r="AB989" i="5"/>
  <c r="S989" i="5"/>
  <c r="T1127" i="5"/>
  <c r="S1127" i="5"/>
  <c r="R1209" i="5"/>
  <c r="J1209" i="5"/>
  <c r="I1209" i="5"/>
  <c r="H1209" i="5"/>
  <c r="R270" i="5"/>
  <c r="X603" i="5"/>
  <c r="R603" i="5"/>
  <c r="R643" i="5"/>
  <c r="I721" i="5"/>
  <c r="J721" i="5"/>
  <c r="F787" i="5"/>
  <c r="X787" i="5"/>
  <c r="R850" i="5"/>
  <c r="AB850" i="5"/>
  <c r="T915" i="5"/>
  <c r="S915" i="5"/>
  <c r="T978" i="5"/>
  <c r="S978" i="5"/>
  <c r="X981" i="5"/>
  <c r="AB981" i="5"/>
  <c r="F985" i="5"/>
  <c r="H985" i="5"/>
  <c r="T1025" i="5"/>
  <c r="AB1025" i="5"/>
  <c r="S1025" i="5"/>
  <c r="F1085" i="5"/>
  <c r="AB1085" i="5"/>
  <c r="AB131" i="5"/>
  <c r="I165" i="5"/>
  <c r="AB189" i="5"/>
  <c r="F190" i="5"/>
  <c r="AB262" i="5"/>
  <c r="AB274" i="5"/>
  <c r="AB356" i="5"/>
  <c r="AB364" i="5"/>
  <c r="AB433" i="5"/>
  <c r="F497" i="5"/>
  <c r="AB550" i="5"/>
  <c r="F559" i="5"/>
  <c r="AB695" i="5"/>
  <c r="R695" i="5"/>
  <c r="T712" i="5"/>
  <c r="S712" i="5"/>
  <c r="T744" i="5"/>
  <c r="S744" i="5"/>
  <c r="AB807" i="5"/>
  <c r="H871" i="5"/>
  <c r="AB871" i="5"/>
  <c r="AB881" i="5"/>
  <c r="T881" i="5"/>
  <c r="S881" i="5"/>
  <c r="T949" i="5"/>
  <c r="S949" i="5"/>
  <c r="F974" i="5"/>
  <c r="H974" i="5"/>
  <c r="H1102" i="5"/>
  <c r="F1102" i="5"/>
  <c r="H133" i="5"/>
  <c r="X174" i="5"/>
  <c r="I254" i="5"/>
  <c r="R615" i="5"/>
  <c r="S638" i="5"/>
  <c r="T648" i="5"/>
  <c r="S648" i="5"/>
  <c r="R684" i="5"/>
  <c r="H684" i="5"/>
  <c r="T732" i="5"/>
  <c r="S732" i="5"/>
  <c r="F767" i="5"/>
  <c r="F785" i="5"/>
  <c r="X785" i="5"/>
  <c r="AB835" i="5"/>
  <c r="X835" i="5"/>
  <c r="T910" i="5"/>
  <c r="S910" i="5"/>
  <c r="T926" i="5"/>
  <c r="S926" i="5"/>
  <c r="S937" i="5"/>
  <c r="T937" i="5"/>
  <c r="T975" i="5"/>
  <c r="S975" i="5"/>
  <c r="AB1013" i="5"/>
  <c r="T1013" i="5"/>
  <c r="S1013" i="5"/>
  <c r="H1074" i="5"/>
  <c r="F1074" i="5"/>
  <c r="F1082" i="5"/>
  <c r="H1082" i="5"/>
  <c r="H173" i="5"/>
  <c r="AB206" i="5"/>
  <c r="AB214" i="5"/>
  <c r="J262" i="5"/>
  <c r="AB281" i="5"/>
  <c r="AB355" i="5"/>
  <c r="AB450" i="5"/>
  <c r="F479" i="5"/>
  <c r="X651" i="5"/>
  <c r="T710" i="5"/>
  <c r="S710" i="5"/>
  <c r="S755" i="5"/>
  <c r="T755" i="5"/>
  <c r="I785" i="5"/>
  <c r="T822" i="5"/>
  <c r="S822" i="5"/>
  <c r="H839" i="5"/>
  <c r="F839" i="5"/>
  <c r="T858" i="5"/>
  <c r="S858" i="5"/>
  <c r="AB868" i="5"/>
  <c r="F868" i="5"/>
  <c r="T947" i="5"/>
  <c r="AB947" i="5"/>
  <c r="S947" i="5"/>
  <c r="F1010" i="5"/>
  <c r="AB566" i="5"/>
  <c r="R655" i="5"/>
  <c r="T689"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S963" i="5"/>
  <c r="S973" i="5"/>
  <c r="T981" i="5"/>
  <c r="X1030" i="5"/>
  <c r="F1030" i="5"/>
  <c r="T1091" i="5"/>
  <c r="S1091" i="5"/>
  <c r="T1106" i="5"/>
  <c r="AB1106" i="5"/>
  <c r="S1111" i="5"/>
  <c r="F1168" i="5"/>
  <c r="I1168" i="5"/>
  <c r="AB1324" i="5"/>
  <c r="T1367" i="5"/>
  <c r="S1367" i="5"/>
  <c r="T1704" i="5"/>
  <c r="AB1704" i="5"/>
  <c r="H1716" i="5"/>
  <c r="AB808" i="5"/>
  <c r="S1089" i="5"/>
  <c r="T1089" i="5"/>
  <c r="F1118" i="5"/>
  <c r="H1118" i="5"/>
  <c r="J1151" i="5"/>
  <c r="H1151" i="5"/>
  <c r="T1195" i="5"/>
  <c r="S1195" i="5"/>
  <c r="J1292" i="5"/>
  <c r="F1292" i="5"/>
  <c r="S1437" i="5"/>
  <c r="T1437" i="5"/>
  <c r="AB600" i="5"/>
  <c r="AB648" i="5"/>
  <c r="T656" i="5"/>
  <c r="T677" i="5"/>
  <c r="T687" i="5"/>
  <c r="R714" i="5"/>
  <c r="S717" i="5"/>
  <c r="T719" i="5"/>
  <c r="F731" i="5"/>
  <c r="AB747" i="5"/>
  <c r="AB892" i="5"/>
  <c r="AB930" i="5"/>
  <c r="AB957" i="5"/>
  <c r="AB1017" i="5"/>
  <c r="AB1042" i="5"/>
  <c r="AB1125" i="5"/>
  <c r="H1125" i="5"/>
  <c r="AB1371" i="5"/>
  <c r="T1371" i="5"/>
  <c r="S1371" i="5"/>
  <c r="S1587" i="5"/>
  <c r="T1587" i="5"/>
  <c r="AB540" i="5"/>
  <c r="AB582" i="5"/>
  <c r="AB614" i="5"/>
  <c r="AB616" i="5"/>
  <c r="F675" i="5"/>
  <c r="R677" i="5"/>
  <c r="S685" i="5"/>
  <c r="S693" i="5"/>
  <c r="X699" i="5"/>
  <c r="S701" i="5"/>
  <c r="H706" i="5"/>
  <c r="J729" i="5"/>
  <c r="I731" i="5"/>
  <c r="T735" i="5"/>
  <c r="AB740" i="5"/>
  <c r="S753" i="5"/>
  <c r="S773" i="5"/>
  <c r="X806" i="5"/>
  <c r="S834" i="5"/>
  <c r="S840" i="5"/>
  <c r="S861" i="5"/>
  <c r="S863" i="5"/>
  <c r="S872" i="5"/>
  <c r="F888" i="5"/>
  <c r="AB897" i="5"/>
  <c r="S930" i="5"/>
  <c r="S935" i="5"/>
  <c r="AB945" i="5"/>
  <c r="T987" i="5"/>
  <c r="S987" i="5"/>
  <c r="S1073" i="5"/>
  <c r="S1083" i="5"/>
  <c r="S1095" i="5"/>
  <c r="H1101" i="5"/>
  <c r="X1101" i="5"/>
  <c r="H1135" i="5"/>
  <c r="J1142" i="5"/>
  <c r="I1142" i="5"/>
  <c r="H1142" i="5"/>
  <c r="T1192" i="5"/>
  <c r="AB1192" i="5"/>
  <c r="S1192" i="5"/>
  <c r="AB612" i="5"/>
  <c r="S616" i="5"/>
  <c r="AB620" i="5"/>
  <c r="S626" i="5"/>
  <c r="S628" i="5"/>
  <c r="AB646" i="5"/>
  <c r="S666" i="5"/>
  <c r="AB687" i="5"/>
  <c r="T699" i="5"/>
  <c r="S704" i="5"/>
  <c r="T727" i="5"/>
  <c r="T731" i="5"/>
  <c r="F743" i="5"/>
  <c r="AB804" i="5"/>
  <c r="J806" i="5"/>
  <c r="H815" i="5"/>
  <c r="S859" i="5"/>
  <c r="S880" i="5"/>
  <c r="AB886" i="5"/>
  <c r="S890" i="5"/>
  <c r="S897" i="5"/>
  <c r="S911" i="5"/>
  <c r="S919" i="5"/>
  <c r="S922" i="5"/>
  <c r="S927" i="5"/>
  <c r="T933" i="5"/>
  <c r="S940" i="5"/>
  <c r="T945" i="5"/>
  <c r="S955" i="5"/>
  <c r="S962" i="5"/>
  <c r="S977" i="5"/>
  <c r="T977" i="5"/>
  <c r="H1021" i="5"/>
  <c r="F1021" i="5"/>
  <c r="F1066" i="5"/>
  <c r="X1081" i="5"/>
  <c r="F1081" i="5"/>
  <c r="S1098" i="5"/>
  <c r="T1102" i="5"/>
  <c r="AB1102" i="5"/>
  <c r="H1110" i="5"/>
  <c r="T1117" i="5"/>
  <c r="AB1117" i="5"/>
  <c r="T1156" i="5"/>
  <c r="AB1156" i="5"/>
  <c r="S1156" i="5"/>
  <c r="AB1232" i="5"/>
  <c r="AB1319" i="5"/>
  <c r="H1319" i="5"/>
  <c r="AB1351" i="5"/>
  <c r="R1351" i="5"/>
  <c r="J1368" i="5"/>
  <c r="R1368" i="5"/>
  <c r="H1368" i="5"/>
  <c r="AB1384" i="5"/>
  <c r="R1384" i="5"/>
  <c r="R1505" i="5"/>
  <c r="F1505" i="5"/>
  <c r="AB834" i="5"/>
  <c r="S888" i="5"/>
  <c r="AB985" i="5"/>
  <c r="AB1033" i="5"/>
  <c r="T1033" i="5"/>
  <c r="AB1105" i="5"/>
  <c r="T1105" i="5"/>
  <c r="H1126" i="5"/>
  <c r="F1126" i="5"/>
  <c r="T1140" i="5"/>
  <c r="S1140" i="5"/>
  <c r="H1156" i="5"/>
  <c r="AB608" i="5"/>
  <c r="AB621" i="5"/>
  <c r="S646" i="5"/>
  <c r="AB661" i="5"/>
  <c r="AB670" i="5"/>
  <c r="T691" i="5"/>
  <c r="S702" i="5"/>
  <c r="AB707" i="5"/>
  <c r="F711" i="5"/>
  <c r="S720" i="5"/>
  <c r="AB731" i="5"/>
  <c r="S733" i="5"/>
  <c r="S736" i="5"/>
  <c r="AB743" i="5"/>
  <c r="T757" i="5"/>
  <c r="T759" i="5"/>
  <c r="AB781" i="5"/>
  <c r="AB832" i="5"/>
  <c r="AB880" i="5"/>
  <c r="AB889" i="5"/>
  <c r="AB898" i="5"/>
  <c r="S903" i="5"/>
  <c r="T925" i="5"/>
  <c r="F939" i="5"/>
  <c r="AB943" i="5"/>
  <c r="X990" i="5"/>
  <c r="AB1037" i="5"/>
  <c r="T1037" i="5"/>
  <c r="S1090" i="5"/>
  <c r="X1093" i="5"/>
  <c r="S1117" i="5"/>
  <c r="J1276" i="5"/>
  <c r="I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J1538" i="5"/>
  <c r="I1538" i="5"/>
  <c r="AB1553" i="5"/>
  <c r="T1627" i="5"/>
  <c r="S1627" i="5"/>
  <c r="F1660" i="5"/>
  <c r="I1888" i="5"/>
  <c r="J1888" i="5"/>
  <c r="S1177" i="5"/>
  <c r="T1387" i="5"/>
  <c r="S1387" i="5"/>
  <c r="T1818" i="5"/>
  <c r="S1818" i="5"/>
  <c r="F1967" i="5"/>
  <c r="S1018" i="5"/>
  <c r="S1031" i="5"/>
  <c r="S1053" i="5"/>
  <c r="S1062" i="5"/>
  <c r="S1070" i="5"/>
  <c r="S1075" i="5"/>
  <c r="AB1089" i="5"/>
  <c r="S1130" i="5"/>
  <c r="AB1144" i="5"/>
  <c r="R1147" i="5"/>
  <c r="I1165"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T1536" i="5"/>
  <c r="S1536" i="5"/>
  <c r="T1544" i="5"/>
  <c r="S1544" i="5"/>
  <c r="AB1774" i="5"/>
  <c r="S1774" i="5"/>
  <c r="R1916" i="5"/>
  <c r="J1916" i="5"/>
  <c r="I1916" i="5"/>
  <c r="AB1922" i="5"/>
  <c r="S1922" i="5"/>
  <c r="S2025" i="5"/>
  <c r="T2025" i="5"/>
  <c r="AB1049" i="5"/>
  <c r="T1053" i="5"/>
  <c r="AB1130" i="5"/>
  <c r="T1176" i="5"/>
  <c r="AB1193" i="5"/>
  <c r="S1208" i="5"/>
  <c r="S1251" i="5"/>
  <c r="S1268" i="5"/>
  <c r="S1271" i="5"/>
  <c r="T1272" i="5"/>
  <c r="AB1280" i="5"/>
  <c r="AB1299" i="5"/>
  <c r="J1312" i="5"/>
  <c r="T1315" i="5"/>
  <c r="S1331" i="5"/>
  <c r="AB1347" i="5"/>
  <c r="S1369" i="5"/>
  <c r="I1405" i="5"/>
  <c r="H1405" i="5"/>
  <c r="T1421" i="5"/>
  <c r="R1449" i="5"/>
  <c r="X1449" i="5"/>
  <c r="H1470" i="5"/>
  <c r="AB1489" i="5"/>
  <c r="R1491" i="5"/>
  <c r="S1494" i="5"/>
  <c r="T1500" i="5"/>
  <c r="S1506" i="5"/>
  <c r="AB1510" i="5"/>
  <c r="T1510" i="5"/>
  <c r="J1522" i="5"/>
  <c r="S1530" i="5"/>
  <c r="S1563" i="5"/>
  <c r="AB1577" i="5"/>
  <c r="T1642" i="5"/>
  <c r="S1642" i="5"/>
  <c r="AB1715" i="5"/>
  <c r="F1715" i="5"/>
  <c r="R1751" i="5"/>
  <c r="H1751" i="5"/>
  <c r="J1751" i="5"/>
  <c r="R1873" i="5"/>
  <c r="H1873" i="5"/>
  <c r="H1936" i="5"/>
  <c r="I1936" i="5"/>
  <c r="I1939" i="5"/>
  <c r="AB1939" i="5"/>
  <c r="AB2011" i="5"/>
  <c r="T2309" i="5"/>
  <c r="S2309" i="5"/>
  <c r="AB2380" i="5"/>
  <c r="H2380" i="5"/>
  <c r="AB1066" i="5"/>
  <c r="AB1101" i="5"/>
  <c r="AB1121" i="5"/>
  <c r="AB1224" i="5"/>
  <c r="F1244" i="5"/>
  <c r="AB1252" i="5"/>
  <c r="F1304" i="5"/>
  <c r="H1307" i="5"/>
  <c r="AB1332" i="5"/>
  <c r="F1343" i="5"/>
  <c r="AB1372" i="5"/>
  <c r="T1450" i="5"/>
  <c r="S1450" i="5"/>
  <c r="R1453" i="5"/>
  <c r="I1510" i="5"/>
  <c r="X1510" i="5"/>
  <c r="T1530" i="5"/>
  <c r="AB1538" i="5"/>
  <c r="S1555" i="5"/>
  <c r="T1555" i="5"/>
  <c r="AB1560" i="5"/>
  <c r="T1607" i="5"/>
  <c r="S1607" i="5"/>
  <c r="AB1632" i="5"/>
  <c r="AB1639" i="5"/>
  <c r="AB1679" i="5"/>
  <c r="T1781" i="5"/>
  <c r="S1781" i="5"/>
  <c r="AB1850" i="5"/>
  <c r="T1850" i="5"/>
  <c r="R1956" i="5"/>
  <c r="I1956" i="5"/>
  <c r="J1956" i="5"/>
  <c r="T1959" i="5"/>
  <c r="AB1959" i="5"/>
  <c r="I2036" i="5"/>
  <c r="R2036" i="5"/>
  <c r="H2036" i="5"/>
  <c r="F2036" i="5"/>
  <c r="J2036" i="5"/>
  <c r="T2205" i="5"/>
  <c r="S2205" i="5"/>
  <c r="AB2235" i="5"/>
  <c r="T2235" i="5"/>
  <c r="S2235" i="5"/>
  <c r="AB1208" i="5"/>
  <c r="S1276" i="5"/>
  <c r="J1523" i="5"/>
  <c r="R1523" i="5"/>
  <c r="F1636" i="5"/>
  <c r="S1659" i="5"/>
  <c r="T1659" i="5"/>
  <c r="F1676" i="5"/>
  <c r="S1719" i="5"/>
  <c r="T1719" i="5"/>
  <c r="AB1734" i="5"/>
  <c r="R1734" i="5"/>
  <c r="I1846" i="5"/>
  <c r="F1926" i="5"/>
  <c r="S2071" i="5"/>
  <c r="T2071" i="5"/>
  <c r="S986" i="5"/>
  <c r="AB993" i="5"/>
  <c r="S1006" i="5"/>
  <c r="S1019" i="5"/>
  <c r="S1030" i="5"/>
  <c r="S1038" i="5"/>
  <c r="S1041" i="5"/>
  <c r="S1043" i="5"/>
  <c r="S1046" i="5"/>
  <c r="T1061" i="5"/>
  <c r="S1063" i="5"/>
  <c r="S1081" i="5"/>
  <c r="AB1146" i="5"/>
  <c r="AB1153" i="5"/>
  <c r="S1155" i="5"/>
  <c r="AB1172" i="5"/>
  <c r="AB1216" i="5"/>
  <c r="S1217" i="5"/>
  <c r="S1227" i="5"/>
  <c r="H1244" i="5"/>
  <c r="I1245" i="5"/>
  <c r="S1249" i="5"/>
  <c r="S1252" i="5"/>
  <c r="T1276" i="5"/>
  <c r="S1280" i="5"/>
  <c r="AB1300" i="5"/>
  <c r="I1304" i="5"/>
  <c r="AB1308" i="5"/>
  <c r="S1332" i="5"/>
  <c r="S1343" i="5"/>
  <c r="AB1348" i="5"/>
  <c r="AB1381" i="5"/>
  <c r="AB1392" i="5"/>
  <c r="AB1396" i="5"/>
  <c r="AB1453" i="5"/>
  <c r="H1469" i="5"/>
  <c r="F1469" i="5"/>
  <c r="AB1490" i="5"/>
  <c r="S1510" i="5"/>
  <c r="J1518" i="5"/>
  <c r="AB1521" i="5"/>
  <c r="T1537" i="5"/>
  <c r="T1604" i="5"/>
  <c r="AB1604" i="5"/>
  <c r="H1636" i="5"/>
  <c r="T1666" i="5"/>
  <c r="S1666" i="5"/>
  <c r="I1676" i="5"/>
  <c r="S1764" i="5"/>
  <c r="T1764" i="5"/>
  <c r="T1837" i="5"/>
  <c r="S1837" i="5"/>
  <c r="I2039" i="5"/>
  <c r="F2039"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F2052" i="5"/>
  <c r="R2064" i="5"/>
  <c r="J2064" i="5"/>
  <c r="H2064" i="5"/>
  <c r="F2183" i="5"/>
  <c r="F2256" i="5"/>
  <c r="X2349" i="5"/>
  <c r="J2349" i="5"/>
  <c r="F2349"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S1902" i="5"/>
  <c r="AB1935" i="5"/>
  <c r="T2009" i="5"/>
  <c r="S2009" i="5"/>
  <c r="T2047" i="5"/>
  <c r="AB2047" i="5"/>
  <c r="F2184" i="5"/>
  <c r="I2184" i="5"/>
  <c r="H2184" i="5"/>
  <c r="S2351" i="5"/>
  <c r="T2351" i="5"/>
  <c r="R2452" i="5"/>
  <c r="AB1522" i="5"/>
  <c r="AB1589" i="5"/>
  <c r="AB1619" i="5"/>
  <c r="AB1624" i="5"/>
  <c r="F1659" i="5"/>
  <c r="S1670" i="5"/>
  <c r="I1672" i="5"/>
  <c r="AB1682" i="5"/>
  <c r="F1684" i="5"/>
  <c r="S1694" i="5"/>
  <c r="S1710" i="5"/>
  <c r="AB1760" i="5"/>
  <c r="T1772" i="5"/>
  <c r="AB1788" i="5"/>
  <c r="S1821" i="5"/>
  <c r="H1823" i="5"/>
  <c r="T1825" i="5"/>
  <c r="AB1859" i="5"/>
  <c r="AB1874" i="5"/>
  <c r="S1879" i="5"/>
  <c r="S1886" i="5"/>
  <c r="S1910" i="5"/>
  <c r="S1930" i="5"/>
  <c r="AB1933" i="5"/>
  <c r="AB1936" i="5"/>
  <c r="I1971" i="5"/>
  <c r="F1978" i="5"/>
  <c r="T2019" i="5"/>
  <c r="AB2019" i="5"/>
  <c r="J2452" i="5"/>
  <c r="AB1569" i="5"/>
  <c r="AB1605" i="5"/>
  <c r="F1752" i="5"/>
  <c r="S1777" i="5"/>
  <c r="AB1786" i="5"/>
  <c r="AB1821" i="5"/>
  <c r="I1835" i="5"/>
  <c r="AB1897" i="5"/>
  <c r="R1952" i="5"/>
  <c r="J1952" i="5"/>
  <c r="F2080" i="5"/>
  <c r="T2084" i="5"/>
  <c r="AB2084" i="5"/>
  <c r="I2206" i="5"/>
  <c r="R2206" i="5"/>
  <c r="J2206" i="5"/>
  <c r="T2304" i="5"/>
  <c r="S2304" i="5"/>
  <c r="R2468" i="5"/>
  <c r="F2468" i="5"/>
  <c r="AB1777" i="5"/>
  <c r="J1972" i="5"/>
  <c r="H1972" i="5"/>
  <c r="T1983" i="5"/>
  <c r="AB1983" i="5"/>
  <c r="T2045" i="5"/>
  <c r="S2045" i="5"/>
  <c r="T2055" i="5"/>
  <c r="AB2055" i="5"/>
  <c r="S2055" i="5"/>
  <c r="F2323" i="5"/>
  <c r="R2323" i="5"/>
  <c r="X2323" i="5"/>
  <c r="R2339" i="5"/>
  <c r="F2339" i="5"/>
  <c r="R2372" i="5"/>
  <c r="J2372" i="5"/>
  <c r="I2372" i="5"/>
  <c r="X2372" i="5"/>
  <c r="AB1830" i="5"/>
  <c r="S1833" i="5"/>
  <c r="AB1863" i="5"/>
  <c r="R1889" i="5"/>
  <c r="S2017" i="5"/>
  <c r="S2030" i="5"/>
  <c r="T2034" i="5"/>
  <c r="S2034" i="5"/>
  <c r="I2244" i="5"/>
  <c r="R2244" i="5"/>
  <c r="J2244" i="5"/>
  <c r="H2244" i="5"/>
  <c r="F2244" i="5"/>
  <c r="I2272" i="5"/>
  <c r="H2272" i="5"/>
  <c r="F2355" i="5"/>
  <c r="R2355" i="5"/>
  <c r="X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H2193" i="5"/>
  <c r="S2229" i="5"/>
  <c r="R2238" i="5"/>
  <c r="T2273" i="5"/>
  <c r="F2276" i="5"/>
  <c r="S2291" i="5"/>
  <c r="AB2296" i="5"/>
  <c r="S2317" i="5"/>
  <c r="AB2320" i="5"/>
  <c r="AB2328" i="5"/>
  <c r="I2337" i="5"/>
  <c r="I2341" i="5"/>
  <c r="AB2354" i="5"/>
  <c r="AB2387" i="5"/>
  <c r="AB2388" i="5"/>
  <c r="AB2408" i="5"/>
  <c r="AB2416" i="5"/>
  <c r="AB2421" i="5"/>
  <c r="X2435"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H2004" i="5"/>
  <c r="AB2014" i="5"/>
  <c r="AB2043" i="5"/>
  <c r="T2053" i="5"/>
  <c r="AB2056" i="5"/>
  <c r="T2063" i="5"/>
  <c r="AB2067" i="5"/>
  <c r="T2069" i="5"/>
  <c r="S2075" i="5"/>
  <c r="AB2091" i="5"/>
  <c r="S2102" i="5"/>
  <c r="T2135" i="5"/>
  <c r="T2143" i="5"/>
  <c r="AB2148" i="5"/>
  <c r="J2193" i="5"/>
  <c r="AB2209" i="5"/>
  <c r="T2221" i="5"/>
  <c r="J2260" i="5"/>
  <c r="J2281" i="5"/>
  <c r="AB2288" i="5"/>
  <c r="AB2289" i="5"/>
  <c r="F2336" i="5"/>
  <c r="T2354" i="5"/>
  <c r="AB2428" i="5"/>
  <c r="S2461" i="5"/>
  <c r="H2465" i="5"/>
  <c r="T2491" i="5"/>
  <c r="I2494" i="5"/>
  <c r="AB2140" i="5"/>
  <c r="H2198" i="5"/>
  <c r="AB2255" i="5"/>
  <c r="AB2281" i="5"/>
  <c r="S1986" i="5"/>
  <c r="AB2035" i="5"/>
  <c r="AB2089" i="5"/>
  <c r="AB2106" i="5"/>
  <c r="AB2133" i="5"/>
  <c r="T2154" i="5"/>
  <c r="H2157" i="5"/>
  <c r="AB2172" i="5"/>
  <c r="I2185" i="5"/>
  <c r="J2189" i="5"/>
  <c r="I2201" i="5"/>
  <c r="H2209" i="5"/>
  <c r="R2214" i="5"/>
  <c r="S2217" i="5"/>
  <c r="AB2231" i="5"/>
  <c r="J2248" i="5"/>
  <c r="AB2282" i="5"/>
  <c r="AB2297" i="5"/>
  <c r="S2332" i="5"/>
  <c r="AB2336" i="5"/>
  <c r="AB2340" i="5"/>
  <c r="H2363" i="5"/>
  <c r="H2381" i="5"/>
  <c r="I2389" i="5"/>
  <c r="I2404" i="5"/>
  <c r="AB2439" i="5"/>
  <c r="S2465" i="5"/>
  <c r="T2468" i="5"/>
  <c r="AB2475" i="5"/>
  <c r="R60" i="5"/>
  <c r="I60" i="5"/>
  <c r="R72" i="5"/>
  <c r="X72" i="5"/>
  <c r="I72" i="5"/>
  <c r="F108" i="5"/>
  <c r="R108" i="5"/>
  <c r="R132" i="5"/>
  <c r="F132" i="5"/>
  <c r="F168" i="5"/>
  <c r="R168" i="5"/>
  <c r="X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F226" i="5"/>
  <c r="J226" i="5"/>
  <c r="I226" i="5"/>
  <c r="R40" i="5"/>
  <c r="I40" i="5"/>
  <c r="H142" i="5"/>
  <c r="R142" i="5"/>
  <c r="J142" i="5"/>
  <c r="F142" i="5"/>
  <c r="I142" i="5"/>
  <c r="X142" i="5"/>
  <c r="F176" i="5"/>
  <c r="R176" i="5"/>
  <c r="H182" i="5"/>
  <c r="F182" i="5"/>
  <c r="X182" i="5"/>
  <c r="I182" i="5"/>
  <c r="R182" i="5"/>
  <c r="J182" i="5"/>
  <c r="R240" i="5"/>
  <c r="F240" i="5"/>
  <c r="H246" i="5"/>
  <c r="I246" i="5"/>
  <c r="X246" i="5"/>
  <c r="F246" i="5"/>
  <c r="R246" i="5"/>
  <c r="J246" i="5"/>
  <c r="H258" i="5"/>
  <c r="R258" i="5"/>
  <c r="J258" i="5"/>
  <c r="I258" i="5"/>
  <c r="F258" i="5"/>
  <c r="F172" i="5"/>
  <c r="R172" i="5"/>
  <c r="R92" i="5"/>
  <c r="I92" i="5"/>
  <c r="H98" i="5"/>
  <c r="R98" i="5"/>
  <c r="J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H50" i="5"/>
  <c r="R50" i="5"/>
  <c r="J50" i="5"/>
  <c r="I50" i="5"/>
  <c r="F50" i="5"/>
  <c r="R76" i="5"/>
  <c r="I76" i="5"/>
  <c r="R88" i="5"/>
  <c r="I88" i="5"/>
  <c r="F128" i="5"/>
  <c r="H198" i="5"/>
  <c r="R198" i="5"/>
  <c r="J198" i="5"/>
  <c r="I198" i="5"/>
  <c r="F198" i="5"/>
  <c r="X198" i="5"/>
  <c r="H130" i="5"/>
  <c r="F130" i="5"/>
  <c r="I130" i="5"/>
  <c r="R130" i="5"/>
  <c r="J130" i="5"/>
  <c r="H20" i="5"/>
  <c r="J20" i="5"/>
  <c r="R56" i="5"/>
  <c r="I56" i="5"/>
  <c r="F104" i="5"/>
  <c r="R104" i="5"/>
  <c r="H118" i="5"/>
  <c r="F118" i="5"/>
  <c r="I118" i="5"/>
  <c r="X118" i="5"/>
  <c r="R118" i="5"/>
  <c r="J118" i="5"/>
  <c r="R196" i="5"/>
  <c r="F196" i="5"/>
  <c r="H222" i="5"/>
  <c r="R222" i="5"/>
  <c r="J222" i="5"/>
  <c r="F222" i="5"/>
  <c r="I222" i="5"/>
  <c r="X222" i="5"/>
  <c r="R228" i="5"/>
  <c r="F228" i="5"/>
  <c r="R336" i="5"/>
  <c r="J336" i="5"/>
  <c r="H336" i="5"/>
  <c r="F336" i="5"/>
  <c r="H30" i="5"/>
  <c r="J30" i="5"/>
  <c r="X30" i="5"/>
  <c r="I30" i="5"/>
  <c r="F30" i="5"/>
  <c r="F112" i="5"/>
  <c r="X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X427" i="5"/>
  <c r="R427" i="5"/>
  <c r="I427" i="5"/>
  <c r="H427" i="5"/>
  <c r="I431" i="5"/>
  <c r="H431" i="5"/>
  <c r="F431" i="5"/>
  <c r="F436" i="5"/>
  <c r="X619" i="5"/>
  <c r="R619" i="5"/>
  <c r="J619" i="5"/>
  <c r="F619" i="5"/>
  <c r="AB306" i="5"/>
  <c r="I340" i="5"/>
  <c r="R340" i="5"/>
  <c r="J340" i="5"/>
  <c r="H340" i="5"/>
  <c r="F340" i="5"/>
  <c r="I396" i="5"/>
  <c r="R396" i="5"/>
  <c r="J396" i="5"/>
  <c r="H396" i="5"/>
  <c r="F396" i="5"/>
  <c r="R41" i="5"/>
  <c r="H45" i="5"/>
  <c r="H61" i="5"/>
  <c r="J46" i="5"/>
  <c r="X54" i="5"/>
  <c r="I61" i="5"/>
  <c r="J62" i="5"/>
  <c r="I77" i="5"/>
  <c r="J78" i="5"/>
  <c r="I93" i="5"/>
  <c r="J94" i="5"/>
  <c r="AB117" i="5"/>
  <c r="AB129" i="5"/>
  <c r="H141" i="5"/>
  <c r="J146" i="5"/>
  <c r="H157"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X659" i="5"/>
  <c r="R659" i="5"/>
  <c r="F659" i="5"/>
  <c r="AB866" i="5"/>
  <c r="J866" i="5"/>
  <c r="T1002" i="5"/>
  <c r="S1002" i="5"/>
  <c r="AB1002" i="5"/>
  <c r="H218" i="5"/>
  <c r="I218" i="5"/>
  <c r="AB289" i="5"/>
  <c r="I348" i="5"/>
  <c r="J348" i="5"/>
  <c r="H348" i="5"/>
  <c r="F348" i="5"/>
  <c r="I380" i="5"/>
  <c r="J380" i="5"/>
  <c r="H380" i="5"/>
  <c r="F380" i="5"/>
  <c r="I407" i="5"/>
  <c r="H407" i="5"/>
  <c r="F407" i="5"/>
  <c r="I424" i="5"/>
  <c r="J424" i="5"/>
  <c r="H424" i="5"/>
  <c r="F424" i="5"/>
  <c r="R57" i="5"/>
  <c r="X22" i="5"/>
  <c r="J24" i="5"/>
  <c r="AB25" i="5"/>
  <c r="X38" i="5"/>
  <c r="I45" i="5"/>
  <c r="AB21" i="5"/>
  <c r="F22" i="5"/>
  <c r="I23" i="5"/>
  <c r="R24" i="5"/>
  <c r="H33" i="5"/>
  <c r="F38" i="5"/>
  <c r="I44" i="5"/>
  <c r="R46" i="5"/>
  <c r="H49" i="5"/>
  <c r="F54" i="5"/>
  <c r="R62" i="5"/>
  <c r="H65" i="5"/>
  <c r="R78" i="5"/>
  <c r="H81" i="5"/>
  <c r="R94" i="5"/>
  <c r="H97" i="5"/>
  <c r="AB107" i="5"/>
  <c r="X110" i="5"/>
  <c r="AB123" i="5"/>
  <c r="AB127" i="5"/>
  <c r="AB145" i="5"/>
  <c r="R146" i="5"/>
  <c r="X165" i="5"/>
  <c r="X166" i="5"/>
  <c r="AB171" i="5"/>
  <c r="F178" i="5"/>
  <c r="AB187" i="5"/>
  <c r="AB191" i="5"/>
  <c r="AB205" i="5"/>
  <c r="AB213" i="5"/>
  <c r="AB225" i="5"/>
  <c r="X230"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X411"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X254" i="5"/>
  <c r="H282" i="5"/>
  <c r="J282" i="5"/>
  <c r="I282" i="5"/>
  <c r="F282" i="5"/>
  <c r="AB305" i="5"/>
  <c r="AB322" i="5"/>
  <c r="I344" i="5"/>
  <c r="R344" i="5"/>
  <c r="J344" i="5"/>
  <c r="H344" i="5"/>
  <c r="AB348" i="5"/>
  <c r="AB380" i="5"/>
  <c r="I384" i="5"/>
  <c r="R384" i="5"/>
  <c r="J384" i="5"/>
  <c r="H384" i="5"/>
  <c r="F384" i="5"/>
  <c r="I428" i="5"/>
  <c r="R428" i="5"/>
  <c r="J428" i="5"/>
  <c r="H428" i="5"/>
  <c r="X435" i="5"/>
  <c r="R435" i="5"/>
  <c r="I435" i="5"/>
  <c r="H435" i="5"/>
  <c r="I439" i="5"/>
  <c r="H439" i="5"/>
  <c r="F439" i="5"/>
  <c r="R455" i="5"/>
  <c r="I455" i="5"/>
  <c r="H455" i="5"/>
  <c r="R759" i="5"/>
  <c r="I759" i="5"/>
  <c r="F759" i="5"/>
  <c r="R316" i="5"/>
  <c r="J316" i="5"/>
  <c r="H316" i="5"/>
  <c r="I33" i="5"/>
  <c r="I49" i="5"/>
  <c r="I65"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X395" i="5"/>
  <c r="R395" i="5"/>
  <c r="I395" i="5"/>
  <c r="H395" i="5"/>
  <c r="F395" i="5"/>
  <c r="I416" i="5"/>
  <c r="J416" i="5"/>
  <c r="H416" i="5"/>
  <c r="F416" i="5"/>
  <c r="F435" i="5"/>
  <c r="F455" i="5"/>
  <c r="X510" i="5"/>
  <c r="H510" i="5"/>
  <c r="H522" i="5"/>
  <c r="F522" i="5"/>
  <c r="R565" i="5"/>
  <c r="F565" i="5"/>
  <c r="J637" i="5"/>
  <c r="R637" i="5"/>
  <c r="F637" i="5"/>
  <c r="I725" i="5"/>
  <c r="F725" i="5"/>
  <c r="X725" i="5"/>
  <c r="I741" i="5"/>
  <c r="F741" i="5"/>
  <c r="X741" i="5"/>
  <c r="AB321" i="5"/>
  <c r="J22" i="5"/>
  <c r="AB31" i="5"/>
  <c r="J38" i="5"/>
  <c r="J5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I412" i="5"/>
  <c r="R412" i="5"/>
  <c r="J412" i="5"/>
  <c r="H412" i="5"/>
  <c r="X419" i="5"/>
  <c r="R419" i="5"/>
  <c r="I419" i="5"/>
  <c r="H419" i="5"/>
  <c r="I423" i="5"/>
  <c r="H423" i="5"/>
  <c r="F423" i="5"/>
  <c r="F428" i="5"/>
  <c r="I440" i="5"/>
  <c r="J440" i="5"/>
  <c r="H440" i="5"/>
  <c r="F440" i="5"/>
  <c r="R447" i="5"/>
  <c r="AB544" i="5"/>
  <c r="J507" i="5"/>
  <c r="J539" i="5"/>
  <c r="R543" i="5"/>
  <c r="J543" i="5"/>
  <c r="H543" i="5"/>
  <c r="X563" i="5"/>
  <c r="F563" i="5"/>
  <c r="R563" i="5"/>
  <c r="AB610" i="5"/>
  <c r="AB622" i="5"/>
  <c r="S622" i="5"/>
  <c r="T654" i="5"/>
  <c r="S654" i="5"/>
  <c r="I665" i="5"/>
  <c r="R665" i="5"/>
  <c r="J665" i="5"/>
  <c r="F665" i="5"/>
  <c r="X665" i="5"/>
  <c r="S703" i="5"/>
  <c r="AB703" i="5"/>
  <c r="T703" i="5"/>
  <c r="I733" i="5"/>
  <c r="J733" i="5"/>
  <c r="F733" i="5"/>
  <c r="X733" i="5"/>
  <c r="AB751" i="5"/>
  <c r="R751" i="5"/>
  <c r="AB848" i="5"/>
  <c r="T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R555" i="5"/>
  <c r="J555" i="5"/>
  <c r="H562" i="5"/>
  <c r="F562" i="5"/>
  <c r="AB570" i="5"/>
  <c r="T622" i="5"/>
  <c r="R625" i="5"/>
  <c r="F625" i="5"/>
  <c r="I657" i="5"/>
  <c r="R657" i="5"/>
  <c r="J657" i="5"/>
  <c r="F657" i="5"/>
  <c r="AB660" i="5"/>
  <c r="T660" i="5"/>
  <c r="R682" i="5"/>
  <c r="H682" i="5"/>
  <c r="S723" i="5"/>
  <c r="AB723" i="5"/>
  <c r="T723" i="5"/>
  <c r="H769" i="5"/>
  <c r="X769" i="5"/>
  <c r="J769" i="5"/>
  <c r="I769" i="5"/>
  <c r="F769" i="5"/>
  <c r="R900" i="5"/>
  <c r="J900" i="5"/>
  <c r="F900" i="5"/>
  <c r="T931"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X550" i="5"/>
  <c r="F551" i="5"/>
  <c r="R551" i="5"/>
  <c r="R559" i="5"/>
  <c r="J559" i="5"/>
  <c r="H559" i="5"/>
  <c r="AB562" i="5"/>
  <c r="R581" i="5"/>
  <c r="F581" i="5"/>
  <c r="X627" i="5"/>
  <c r="R627" i="5"/>
  <c r="J627" i="5"/>
  <c r="F627" i="5"/>
  <c r="AB630" i="5"/>
  <c r="I693" i="5"/>
  <c r="J693" i="5"/>
  <c r="F693" i="5"/>
  <c r="X693" i="5"/>
  <c r="J723" i="5"/>
  <c r="I723" i="5"/>
  <c r="F830" i="5"/>
  <c r="R830" i="5"/>
  <c r="H830" i="5"/>
  <c r="I452" i="5"/>
  <c r="H511" i="5"/>
  <c r="R511" i="5"/>
  <c r="F511" i="5"/>
  <c r="R597" i="5"/>
  <c r="F597" i="5"/>
  <c r="R617" i="5"/>
  <c r="R690" i="5"/>
  <c r="H690" i="5"/>
  <c r="H813" i="5"/>
  <c r="X827" i="5"/>
  <c r="J827" i="5"/>
  <c r="H827" i="5"/>
  <c r="F827" i="5"/>
  <c r="T883" i="5"/>
  <c r="S883" i="5"/>
  <c r="T970"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J583" i="5"/>
  <c r="R585" i="5"/>
  <c r="AB598" i="5"/>
  <c r="F617" i="5"/>
  <c r="X635" i="5"/>
  <c r="F635" i="5"/>
  <c r="R635" i="5"/>
  <c r="J635" i="5"/>
  <c r="AB650" i="5"/>
  <c r="S650" i="5"/>
  <c r="AB676" i="5"/>
  <c r="T676" i="5"/>
  <c r="T697" i="5"/>
  <c r="S697" i="5"/>
  <c r="S715" i="5"/>
  <c r="AB715" i="5"/>
  <c r="T715" i="5"/>
  <c r="F735" i="5"/>
  <c r="J735" i="5"/>
  <c r="I735" i="5"/>
  <c r="S745" i="5"/>
  <c r="T745" i="5"/>
  <c r="R775" i="5"/>
  <c r="I775" i="5"/>
  <c r="F775" i="5"/>
  <c r="H789" i="5"/>
  <c r="X789" i="5"/>
  <c r="J789" i="5"/>
  <c r="I789" i="5"/>
  <c r="F789" i="5"/>
  <c r="R932" i="5"/>
  <c r="J932" i="5"/>
  <c r="F932" i="5"/>
  <c r="T954" i="5"/>
  <c r="AB954" i="5"/>
  <c r="S954" i="5"/>
  <c r="T961" i="5"/>
  <c r="S961" i="5"/>
  <c r="AB966" i="5"/>
  <c r="J966" i="5"/>
  <c r="X1017" i="5"/>
  <c r="H1017" i="5"/>
  <c r="F1017" i="5"/>
  <c r="X1113" i="5"/>
  <c r="H1113" i="5"/>
  <c r="F1113" i="5"/>
  <c r="AB286" i="5"/>
  <c r="H301" i="5"/>
  <c r="AB308" i="5"/>
  <c r="AB316" i="5"/>
  <c r="AB324" i="5"/>
  <c r="AB334" i="5"/>
  <c r="AB412" i="5"/>
  <c r="AB420" i="5"/>
  <c r="AB428" i="5"/>
  <c r="AB436" i="5"/>
  <c r="AB444" i="5"/>
  <c r="X454" i="5"/>
  <c r="I454" i="5"/>
  <c r="AB462" i="5"/>
  <c r="H490" i="5"/>
  <c r="F490" i="5"/>
  <c r="H494" i="5"/>
  <c r="X494" i="5"/>
  <c r="AB503" i="5"/>
  <c r="H507" i="5"/>
  <c r="J511" i="5"/>
  <c r="H539" i="5"/>
  <c r="F543" i="5"/>
  <c r="AB558" i="5"/>
  <c r="R613" i="5"/>
  <c r="AB618" i="5"/>
  <c r="T618" i="5"/>
  <c r="S618" i="5"/>
  <c r="F623" i="5"/>
  <c r="R623" i="5"/>
  <c r="J623" i="5"/>
  <c r="R691" i="5"/>
  <c r="J691" i="5"/>
  <c r="I691" i="5"/>
  <c r="X691" i="5"/>
  <c r="J707" i="5"/>
  <c r="I707" i="5"/>
  <c r="J715" i="5"/>
  <c r="I715" i="5"/>
  <c r="F715" i="5"/>
  <c r="F719" i="5"/>
  <c r="J727" i="5"/>
  <c r="F727" i="5"/>
  <c r="T748" i="5"/>
  <c r="AB748" i="5"/>
  <c r="AB756" i="5"/>
  <c r="S761" i="5"/>
  <c r="T761" i="5"/>
  <c r="S812" i="5"/>
  <c r="AB812" i="5"/>
  <c r="T812" i="5"/>
  <c r="F828" i="5"/>
  <c r="T877" i="5"/>
  <c r="S877" i="5"/>
  <c r="J898" i="5"/>
  <c r="AB402" i="5"/>
  <c r="AB410" i="5"/>
  <c r="AB418" i="5"/>
  <c r="AB419" i="5"/>
  <c r="AB426" i="5"/>
  <c r="AB427" i="5"/>
  <c r="AB434" i="5"/>
  <c r="AB435" i="5"/>
  <c r="AB442" i="5"/>
  <c r="AB443" i="5"/>
  <c r="AB455" i="5"/>
  <c r="AB469" i="5"/>
  <c r="J475" i="5"/>
  <c r="H475" i="5"/>
  <c r="AB496" i="5"/>
  <c r="R507" i="5"/>
  <c r="R539" i="5"/>
  <c r="J563" i="5"/>
  <c r="R567" i="5"/>
  <c r="J567" i="5"/>
  <c r="X571" i="5"/>
  <c r="F571" i="5"/>
  <c r="R571" i="5"/>
  <c r="R609" i="5"/>
  <c r="F609" i="5"/>
  <c r="R621" i="5"/>
  <c r="F621" i="5"/>
  <c r="H631" i="5"/>
  <c r="AB634" i="5"/>
  <c r="S634" i="5"/>
  <c r="I653" i="5"/>
  <c r="R653" i="5"/>
  <c r="J653" i="5"/>
  <c r="F653" i="5"/>
  <c r="X653" i="5"/>
  <c r="H756" i="5"/>
  <c r="R766" i="5"/>
  <c r="T820" i="5"/>
  <c r="S820" i="5"/>
  <c r="J825" i="5"/>
  <c r="I825" i="5"/>
  <c r="F825"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T806" i="5"/>
  <c r="AB806" i="5"/>
  <c r="T838" i="5"/>
  <c r="AB838" i="5"/>
  <c r="S838" i="5"/>
  <c r="T842" i="5"/>
  <c r="AB842" i="5"/>
  <c r="T853" i="5"/>
  <c r="S853" i="5"/>
  <c r="H861" i="5"/>
  <c r="J861" i="5"/>
  <c r="X861" i="5"/>
  <c r="T869" i="5"/>
  <c r="S869" i="5"/>
  <c r="AB890" i="5"/>
  <c r="J890" i="5"/>
  <c r="T899" i="5"/>
  <c r="S899" i="5"/>
  <c r="R912" i="5"/>
  <c r="F912" i="5"/>
  <c r="J938" i="5"/>
  <c r="H938" i="5"/>
  <c r="J947" i="5"/>
  <c r="H947" i="5"/>
  <c r="J970" i="5"/>
  <c r="T982" i="5"/>
  <c r="S982" i="5"/>
  <c r="T1022" i="5"/>
  <c r="S1022" i="5"/>
  <c r="H1037" i="5"/>
  <c r="F1037" i="5"/>
  <c r="X1037" i="5"/>
  <c r="X1042" i="5"/>
  <c r="J1042" i="5"/>
  <c r="H1042" i="5"/>
  <c r="F1042" i="5"/>
  <c r="AB1045" i="5"/>
  <c r="T1045" i="5"/>
  <c r="S1045" i="5"/>
  <c r="H1053" i="5"/>
  <c r="F1053" i="5"/>
  <c r="X1053" i="5"/>
  <c r="H1077" i="5"/>
  <c r="X1077" i="5"/>
  <c r="T1264" i="5"/>
  <c r="S1264" i="5"/>
  <c r="AB1264" i="5"/>
  <c r="AB601" i="5"/>
  <c r="J611" i="5"/>
  <c r="AB628" i="5"/>
  <c r="AB633" i="5"/>
  <c r="AB649" i="5"/>
  <c r="R651" i="5"/>
  <c r="H661" i="5"/>
  <c r="AB666" i="5"/>
  <c r="R667" i="5"/>
  <c r="AB672" i="5"/>
  <c r="J673" i="5"/>
  <c r="AB677" i="5"/>
  <c r="AB699" i="5"/>
  <c r="AB724" i="5"/>
  <c r="AB732" i="5"/>
  <c r="AB739" i="5"/>
  <c r="AB741" i="5"/>
  <c r="T743" i="5"/>
  <c r="T751" i="5"/>
  <c r="AB753" i="5"/>
  <c r="R763" i="5"/>
  <c r="X763" i="5"/>
  <c r="AB765" i="5"/>
  <c r="R765" i="5"/>
  <c r="H777" i="5"/>
  <c r="J777" i="5"/>
  <c r="X777" i="5"/>
  <c r="T801" i="5"/>
  <c r="H823" i="5"/>
  <c r="S827" i="5"/>
  <c r="AB827" i="5"/>
  <c r="F834" i="5"/>
  <c r="AB851" i="5"/>
  <c r="I851" i="5"/>
  <c r="H864" i="5"/>
  <c r="F864" i="5"/>
  <c r="T867" i="5"/>
  <c r="S867" i="5"/>
  <c r="AB884" i="5"/>
  <c r="T929" i="5"/>
  <c r="S929" i="5"/>
  <c r="J933" i="5"/>
  <c r="X933" i="5"/>
  <c r="T942" i="5"/>
  <c r="S942" i="5"/>
  <c r="T950" i="5"/>
  <c r="S950" i="5"/>
  <c r="T957" i="5"/>
  <c r="S957" i="5"/>
  <c r="F977" i="5"/>
  <c r="H977" i="5"/>
  <c r="F989" i="5"/>
  <c r="X989" i="5"/>
  <c r="R1008" i="5"/>
  <c r="F1008" i="5"/>
  <c r="T1026" i="5"/>
  <c r="S1026" i="5"/>
  <c r="X1033" i="5"/>
  <c r="H1033" i="5"/>
  <c r="F1033" i="5"/>
  <c r="H1045" i="5"/>
  <c r="X1045" i="5"/>
  <c r="H1090" i="5"/>
  <c r="J1090" i="5"/>
  <c r="F1090" i="5"/>
  <c r="H1117" i="5"/>
  <c r="F1117" i="5"/>
  <c r="R1131" i="5"/>
  <c r="X1131" i="5"/>
  <c r="J1184" i="5"/>
  <c r="AB678" i="5"/>
  <c r="T769" i="5"/>
  <c r="S769" i="5"/>
  <c r="H781" i="5"/>
  <c r="I781" i="5"/>
  <c r="F781" i="5"/>
  <c r="R783" i="5"/>
  <c r="F783" i="5"/>
  <c r="T789" i="5"/>
  <c r="S789" i="5"/>
  <c r="H801" i="5"/>
  <c r="J801" i="5"/>
  <c r="R803" i="5"/>
  <c r="X803" i="5"/>
  <c r="I811" i="5"/>
  <c r="X811" i="5"/>
  <c r="R811" i="5"/>
  <c r="T814" i="5"/>
  <c r="S814" i="5"/>
  <c r="T836" i="5"/>
  <c r="S836" i="5"/>
  <c r="S839" i="5"/>
  <c r="AB839" i="5"/>
  <c r="T839" i="5"/>
  <c r="H877" i="5"/>
  <c r="F877" i="5"/>
  <c r="X877" i="5"/>
  <c r="R884" i="5"/>
  <c r="J884" i="5"/>
  <c r="F884" i="5"/>
  <c r="T934" i="5"/>
  <c r="AB934" i="5"/>
  <c r="S934" i="5"/>
  <c r="R952" i="5"/>
  <c r="F952" i="5"/>
  <c r="T1003" i="5"/>
  <c r="S1003" i="5"/>
  <c r="AB1009" i="5"/>
  <c r="T1009" i="5"/>
  <c r="S1009" i="5"/>
  <c r="X1022" i="5"/>
  <c r="J1022" i="5"/>
  <c r="H1022" i="5"/>
  <c r="F1022" i="5"/>
  <c r="R1024" i="5"/>
  <c r="F1024" i="5"/>
  <c r="R1200" i="5"/>
  <c r="I1200" i="5"/>
  <c r="F1200" i="5"/>
  <c r="AB604"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F950" i="5"/>
  <c r="T953" i="5"/>
  <c r="S953" i="5"/>
  <c r="T965" i="5"/>
  <c r="S965" i="5"/>
  <c r="T983" i="5"/>
  <c r="S983" i="5"/>
  <c r="T998" i="5"/>
  <c r="S998" i="5"/>
  <c r="I1006" i="5"/>
  <c r="T1021" i="5"/>
  <c r="S1021" i="5"/>
  <c r="AB1022" i="5"/>
  <c r="J1026" i="5"/>
  <c r="H1026" i="5"/>
  <c r="F1026" i="5"/>
  <c r="AB1029" i="5"/>
  <c r="T1029" i="5"/>
  <c r="S1029" i="5"/>
  <c r="X1046" i="5"/>
  <c r="J1046" i="5"/>
  <c r="H1046" i="5"/>
  <c r="X1049" i="5"/>
  <c r="H1049" i="5"/>
  <c r="F1049" i="5"/>
  <c r="X1062" i="5"/>
  <c r="H1062" i="5"/>
  <c r="J1062" i="5"/>
  <c r="F1062" i="5"/>
  <c r="T1086" i="5"/>
  <c r="S1086" i="5"/>
  <c r="AB1086" i="5"/>
  <c r="T1107" i="5"/>
  <c r="S1107" i="5"/>
  <c r="X1129" i="5"/>
  <c r="H1129" i="5"/>
  <c r="F1129" i="5"/>
  <c r="R1146" i="5"/>
  <c r="H1146" i="5"/>
  <c r="J1146" i="5"/>
  <c r="F1146" i="5"/>
  <c r="X1146" i="5"/>
  <c r="AB451" i="5"/>
  <c r="F615" i="5"/>
  <c r="AB624" i="5"/>
  <c r="T630" i="5"/>
  <c r="AB636" i="5"/>
  <c r="T646" i="5"/>
  <c r="AB652" i="5"/>
  <c r="AB656" i="5"/>
  <c r="S662" i="5"/>
  <c r="I675" i="5"/>
  <c r="S694" i="5"/>
  <c r="H699" i="5"/>
  <c r="AB708" i="5"/>
  <c r="J709" i="5"/>
  <c r="AB716" i="5"/>
  <c r="H717" i="5"/>
  <c r="F745" i="5"/>
  <c r="I747" i="5"/>
  <c r="X755" i="5"/>
  <c r="F757" i="5"/>
  <c r="T763" i="5"/>
  <c r="S771" i="5"/>
  <c r="T771" i="5"/>
  <c r="AB773" i="5"/>
  <c r="R773" i="5"/>
  <c r="R782" i="5"/>
  <c r="H785" i="5"/>
  <c r="J785" i="5"/>
  <c r="R791" i="5"/>
  <c r="F791" i="5"/>
  <c r="AB797" i="5"/>
  <c r="T808" i="5"/>
  <c r="S808" i="5"/>
  <c r="H811" i="5"/>
  <c r="AB823" i="5"/>
  <c r="T827" i="5"/>
  <c r="S842" i="5"/>
  <c r="T850" i="5"/>
  <c r="S850" i="5"/>
  <c r="T865" i="5"/>
  <c r="S865" i="5"/>
  <c r="S870" i="5"/>
  <c r="J893" i="5"/>
  <c r="F893" i="5"/>
  <c r="X893" i="5"/>
  <c r="J909" i="5"/>
  <c r="H909" i="5"/>
  <c r="X909" i="5"/>
  <c r="R916" i="5"/>
  <c r="F916" i="5"/>
  <c r="H934" i="5"/>
  <c r="F934" i="5"/>
  <c r="J937" i="5"/>
  <c r="H937" i="5"/>
  <c r="AB950" i="5"/>
  <c r="R968" i="5"/>
  <c r="F968" i="5"/>
  <c r="J1018" i="5"/>
  <c r="H1018" i="5"/>
  <c r="F1018" i="5"/>
  <c r="AB1026" i="5"/>
  <c r="F1046" i="5"/>
  <c r="X1086" i="5"/>
  <c r="F1086" i="5"/>
  <c r="J1086" i="5"/>
  <c r="H1086" i="5"/>
  <c r="T1118" i="5"/>
  <c r="AB1118" i="5"/>
  <c r="S1118" i="5"/>
  <c r="R1138" i="5"/>
  <c r="F527" i="5"/>
  <c r="AB589" i="5"/>
  <c r="F603" i="5"/>
  <c r="AB617" i="5"/>
  <c r="S624" i="5"/>
  <c r="S636" i="5"/>
  <c r="AB641" i="5"/>
  <c r="S642" i="5"/>
  <c r="F645" i="5"/>
  <c r="S652" i="5"/>
  <c r="F655" i="5"/>
  <c r="AB657" i="5"/>
  <c r="AB664" i="5"/>
  <c r="T668" i="5"/>
  <c r="AB674" i="5"/>
  <c r="R675" i="5"/>
  <c r="T679" i="5"/>
  <c r="S688" i="5"/>
  <c r="AB691" i="5"/>
  <c r="I699" i="5"/>
  <c r="H700" i="5"/>
  <c r="T707" i="5"/>
  <c r="AB713" i="5"/>
  <c r="AB721" i="5"/>
  <c r="H722" i="5"/>
  <c r="S726" i="5"/>
  <c r="AB727" i="5"/>
  <c r="S734" i="5"/>
  <c r="AB735" i="5"/>
  <c r="H740" i="5"/>
  <c r="S741" i="5"/>
  <c r="T747" i="5"/>
  <c r="AB749" i="5"/>
  <c r="R749" i="5"/>
  <c r="I757" i="5"/>
  <c r="F777" i="5"/>
  <c r="S779" i="5"/>
  <c r="T779" i="5"/>
  <c r="I791" i="5"/>
  <c r="X797" i="5"/>
  <c r="J811" i="5"/>
  <c r="T819" i="5"/>
  <c r="F829" i="5"/>
  <c r="F831" i="5"/>
  <c r="AB833" i="5"/>
  <c r="S833" i="5"/>
  <c r="AB845" i="5"/>
  <c r="F861" i="5"/>
  <c r="AB865" i="5"/>
  <c r="T871" i="5"/>
  <c r="S871" i="5"/>
  <c r="R880" i="5"/>
  <c r="F880" i="5"/>
  <c r="AB882" i="5"/>
  <c r="T885" i="5"/>
  <c r="T901" i="5"/>
  <c r="S901" i="5"/>
  <c r="F909" i="5"/>
  <c r="J916" i="5"/>
  <c r="X937" i="5"/>
  <c r="J994" i="5"/>
  <c r="H994" i="5"/>
  <c r="F994" i="5"/>
  <c r="X998" i="5"/>
  <c r="J998" i="5"/>
  <c r="H998" i="5"/>
  <c r="F998" i="5"/>
  <c r="AB1001" i="5"/>
  <c r="T1001" i="5"/>
  <c r="S1001" i="5"/>
  <c r="T1099" i="5"/>
  <c r="S1099" i="5"/>
  <c r="S1168" i="5"/>
  <c r="AB1168" i="5"/>
  <c r="T1168" i="5"/>
  <c r="AB605" i="5"/>
  <c r="J615" i="5"/>
  <c r="F629" i="5"/>
  <c r="F651" i="5"/>
  <c r="F667" i="5"/>
  <c r="AB669" i="5"/>
  <c r="X673" i="5"/>
  <c r="H687" i="5"/>
  <c r="S696" i="5"/>
  <c r="J699" i="5"/>
  <c r="H737" i="5"/>
  <c r="I739" i="5"/>
  <c r="J757" i="5"/>
  <c r="R767" i="5"/>
  <c r="I767" i="5"/>
  <c r="F771" i="5"/>
  <c r="T775" i="5"/>
  <c r="R787" i="5"/>
  <c r="I787" i="5"/>
  <c r="T791" i="5"/>
  <c r="J797" i="5"/>
  <c r="I799" i="5"/>
  <c r="X801" i="5"/>
  <c r="S803" i="5"/>
  <c r="T803" i="5"/>
  <c r="AB811" i="5"/>
  <c r="J819" i="5"/>
  <c r="F819" i="5"/>
  <c r="X819" i="5"/>
  <c r="H824" i="5"/>
  <c r="J824" i="5"/>
  <c r="AB828" i="5"/>
  <c r="J831" i="5"/>
  <c r="J847" i="5"/>
  <c r="H847" i="5"/>
  <c r="T886" i="5"/>
  <c r="S886" i="5"/>
  <c r="H925" i="5"/>
  <c r="J925" i="5"/>
  <c r="F925" i="5"/>
  <c r="X930" i="5"/>
  <c r="AB953" i="5"/>
  <c r="AB998" i="5"/>
  <c r="H1001" i="5"/>
  <c r="F1001"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J990" i="5"/>
  <c r="AB994" i="5"/>
  <c r="H1010" i="5"/>
  <c r="S1014" i="5"/>
  <c r="AB1018" i="5"/>
  <c r="H1030" i="5"/>
  <c r="S1034" i="5"/>
  <c r="S1047" i="5"/>
  <c r="T1049" i="5"/>
  <c r="S1054" i="5"/>
  <c r="S1059" i="5"/>
  <c r="AB1061" i="5"/>
  <c r="S1065" i="5"/>
  <c r="T1079" i="5"/>
  <c r="S1079" i="5"/>
  <c r="S1082" i="5"/>
  <c r="S1087" i="5"/>
  <c r="F1101" i="5"/>
  <c r="F1109" i="5"/>
  <c r="X1110" i="5"/>
  <c r="J1110" i="5"/>
  <c r="S1121" i="5"/>
  <c r="S1122" i="5"/>
  <c r="AB1137" i="5"/>
  <c r="T1148" i="5"/>
  <c r="T1152" i="5"/>
  <c r="J1165" i="5"/>
  <c r="S1171" i="5"/>
  <c r="S1172" i="5"/>
  <c r="S1179" i="5"/>
  <c r="T1179" i="5"/>
  <c r="S1180" i="5"/>
  <c r="S1184" i="5"/>
  <c r="S1188" i="5"/>
  <c r="T1201" i="5"/>
  <c r="AB1201" i="5"/>
  <c r="S1201" i="5"/>
  <c r="S1204" i="5"/>
  <c r="AB1204" i="5"/>
  <c r="AB1212" i="5"/>
  <c r="R1228" i="5"/>
  <c r="H1228" i="5"/>
  <c r="F1228" i="5"/>
  <c r="J1228" i="5"/>
  <c r="T1310" i="5"/>
  <c r="S1310" i="5"/>
  <c r="AB821" i="5"/>
  <c r="S882"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T1121" i="5"/>
  <c r="AB1122" i="5"/>
  <c r="X1125" i="5"/>
  <c r="S1164" i="5"/>
  <c r="R1165" i="5"/>
  <c r="AB1171" i="5"/>
  <c r="T1172" i="5"/>
  <c r="R1177" i="5"/>
  <c r="I1177" i="5"/>
  <c r="R1204" i="5"/>
  <c r="J1204" i="5"/>
  <c r="I1204" i="5"/>
  <c r="H1235" i="5"/>
  <c r="X1235" i="5"/>
  <c r="AB849" i="5"/>
  <c r="AB938" i="5"/>
  <c r="H953" i="5"/>
  <c r="AB1014" i="5"/>
  <c r="AB1034" i="5"/>
  <c r="AB1054" i="5"/>
  <c r="AB1065" i="5"/>
  <c r="AB1082" i="5"/>
  <c r="T1093" i="5"/>
  <c r="R1094" i="5"/>
  <c r="F1098" i="5"/>
  <c r="X1102" i="5"/>
  <c r="J1102" i="5"/>
  <c r="T1123" i="5"/>
  <c r="S1123" i="5"/>
  <c r="AB1129" i="5"/>
  <c r="I1135" i="5"/>
  <c r="J1135" i="5"/>
  <c r="X1153" i="5"/>
  <c r="F1153" i="5"/>
  <c r="J1153" i="5"/>
  <c r="AB1180" i="5"/>
  <c r="AB1188" i="5"/>
  <c r="S1200" i="5"/>
  <c r="AB1200" i="5"/>
  <c r="R1212" i="5"/>
  <c r="H1212" i="5"/>
  <c r="F1212" i="5"/>
  <c r="J1212" i="5"/>
  <c r="S1220" i="5"/>
  <c r="AB1220" i="5"/>
  <c r="T1220" i="5"/>
  <c r="J1256" i="5"/>
  <c r="I1256" i="5"/>
  <c r="F1256" i="5"/>
  <c r="H1259" i="5"/>
  <c r="AB1259" i="5"/>
  <c r="T1486" i="5"/>
  <c r="AB1486" i="5"/>
  <c r="S1486" i="5"/>
  <c r="T1520" i="5"/>
  <c r="S1520" i="5"/>
  <c r="T1827" i="5"/>
  <c r="S1827" i="5"/>
  <c r="AB1836" i="5"/>
  <c r="S1836" i="5"/>
  <c r="F956" i="5"/>
  <c r="AB974" i="5"/>
  <c r="AB990" i="5"/>
  <c r="AB1050" i="5"/>
  <c r="T1066" i="5"/>
  <c r="S1066" i="5"/>
  <c r="S1074" i="5"/>
  <c r="F1097" i="5"/>
  <c r="X1126" i="5"/>
  <c r="J1126" i="5"/>
  <c r="AB1132" i="5"/>
  <c r="R1132" i="5"/>
  <c r="R1164" i="5"/>
  <c r="J1164" i="5"/>
  <c r="R1172" i="5"/>
  <c r="I1172" i="5"/>
  <c r="T1173" i="5"/>
  <c r="AB1173" i="5"/>
  <c r="T1187" i="5"/>
  <c r="S1187" i="5"/>
  <c r="I1468" i="5"/>
  <c r="F1468" i="5"/>
  <c r="AB752" i="5"/>
  <c r="AB785" i="5"/>
  <c r="AB801" i="5"/>
  <c r="AB825" i="5"/>
  <c r="T83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H1073" i="5"/>
  <c r="J1074" i="5"/>
  <c r="AB1077" i="5"/>
  <c r="H1097" i="5"/>
  <c r="F1110" i="5"/>
  <c r="T1115" i="5"/>
  <c r="S1115" i="5"/>
  <c r="AB1126" i="5"/>
  <c r="F1142" i="5"/>
  <c r="X1142" i="5"/>
  <c r="H1153" i="5"/>
  <c r="AB1158" i="5"/>
  <c r="R1160" i="5"/>
  <c r="H1160" i="5"/>
  <c r="AB1167" i="5"/>
  <c r="S1167" i="5"/>
  <c r="R1185" i="5"/>
  <c r="H1185" i="5"/>
  <c r="H1220" i="5"/>
  <c r="X1220" i="5"/>
  <c r="AB1238" i="5"/>
  <c r="S1238" i="5"/>
  <c r="S967" i="5"/>
  <c r="F990" i="5"/>
  <c r="AB1006" i="5"/>
  <c r="S1015" i="5"/>
  <c r="S1035" i="5"/>
  <c r="AB1046" i="5"/>
  <c r="S1055" i="5"/>
  <c r="AB1074" i="5"/>
  <c r="T1094" i="5"/>
  <c r="S1094" i="5"/>
  <c r="S1105" i="5"/>
  <c r="X1118" i="5"/>
  <c r="J1118" i="5"/>
  <c r="S1129" i="5"/>
  <c r="T1136" i="5"/>
  <c r="S1150" i="5"/>
  <c r="T1150" i="5"/>
  <c r="I1151" i="5"/>
  <c r="I1153" i="5"/>
  <c r="R1168" i="5"/>
  <c r="X1168" i="5"/>
  <c r="F1172" i="5"/>
  <c r="S1176" i="5"/>
  <c r="AB1183" i="5"/>
  <c r="S1196" i="5"/>
  <c r="J1248" i="5"/>
  <c r="J1260" i="5"/>
  <c r="I1260" i="5"/>
  <c r="F1260" i="5"/>
  <c r="AB1263" i="5"/>
  <c r="T1263" i="5"/>
  <c r="S1263" i="5"/>
  <c r="F1463" i="5"/>
  <c r="X1065" i="5"/>
  <c r="F1065" i="5"/>
  <c r="H1098" i="5"/>
  <c r="H1172" i="5"/>
  <c r="AB1184" i="5"/>
  <c r="H1188" i="5"/>
  <c r="F1188" i="5"/>
  <c r="R1196" i="5"/>
  <c r="H1196" i="5"/>
  <c r="F1196" i="5"/>
  <c r="X1196" i="5"/>
  <c r="I1203" i="5"/>
  <c r="AB1203" i="5"/>
  <c r="T1228" i="5"/>
  <c r="S1228" i="5"/>
  <c r="AB1228" i="5"/>
  <c r="H1288" i="5"/>
  <c r="AB1442" i="5"/>
  <c r="T1442" i="5"/>
  <c r="S1442" i="5"/>
  <c r="R1224" i="5"/>
  <c r="I1224" i="5"/>
  <c r="AB1295" i="5"/>
  <c r="T1295" i="5"/>
  <c r="S1295" i="5"/>
  <c r="AB1327" i="5"/>
  <c r="T1327" i="5"/>
  <c r="S1327" i="5"/>
  <c r="R1348" i="5"/>
  <c r="J1348" i="5"/>
  <c r="H1348" i="5"/>
  <c r="T1353" i="5"/>
  <c r="S1353" i="5"/>
  <c r="R1356" i="5"/>
  <c r="J1356" i="5"/>
  <c r="F1448" i="5"/>
  <c r="T1532" i="5"/>
  <c r="S1532" i="5"/>
  <c r="AB1547" i="5"/>
  <c r="S1547" i="5"/>
  <c r="T1547" i="5"/>
  <c r="F1627" i="5"/>
  <c r="X1627" i="5"/>
  <c r="T1660" i="5"/>
  <c r="AB1660" i="5"/>
  <c r="T1723" i="5"/>
  <c r="S1723" i="5"/>
  <c r="J2084" i="5"/>
  <c r="H2084" i="5"/>
  <c r="F2084" i="5"/>
  <c r="I2084" i="5"/>
  <c r="T2112" i="5"/>
  <c r="AB2112" i="5"/>
  <c r="AB1090" i="5"/>
  <c r="AB1190" i="5"/>
  <c r="AB1195" i="5"/>
  <c r="S1209" i="5"/>
  <c r="T1212" i="5"/>
  <c r="T1235" i="5"/>
  <c r="AB1235" i="5"/>
  <c r="H1236" i="5"/>
  <c r="T1241" i="5"/>
  <c r="S1241" i="5"/>
  <c r="AB1271" i="5"/>
  <c r="H1271" i="5"/>
  <c r="J1280" i="5"/>
  <c r="F1280" i="5"/>
  <c r="T1342" i="5"/>
  <c r="AB1342" i="5"/>
  <c r="S1342" i="5"/>
  <c r="F1348" i="5"/>
  <c r="T1389" i="5"/>
  <c r="S1389" i="5"/>
  <c r="T1410" i="5"/>
  <c r="S1410" i="5"/>
  <c r="I1421" i="5"/>
  <c r="R1421" i="5"/>
  <c r="H1421" i="5"/>
  <c r="F1421" i="5"/>
  <c r="S1449" i="5"/>
  <c r="T1449" i="5"/>
  <c r="R1465" i="5"/>
  <c r="H1465" i="5"/>
  <c r="F1465" i="5"/>
  <c r="S1583" i="5"/>
  <c r="T1583" i="5"/>
  <c r="T1215" i="5"/>
  <c r="AB1215" i="5"/>
  <c r="T1224" i="5"/>
  <c r="S1224" i="5"/>
  <c r="T1255" i="5"/>
  <c r="S1255" i="5"/>
  <c r="T1257" i="5"/>
  <c r="S1257" i="5"/>
  <c r="J1264" i="5"/>
  <c r="I1264" i="5"/>
  <c r="F1264" i="5"/>
  <c r="AB1267" i="5"/>
  <c r="T1267" i="5"/>
  <c r="R1296" i="5"/>
  <c r="R1364" i="5"/>
  <c r="J1364" i="5"/>
  <c r="H1364" i="5"/>
  <c r="F1364" i="5"/>
  <c r="R1378" i="5"/>
  <c r="J1378" i="5"/>
  <c r="AB1393" i="5"/>
  <c r="T1393" i="5"/>
  <c r="S1393" i="5"/>
  <c r="S1466" i="5"/>
  <c r="T1466" i="5"/>
  <c r="T1233" i="5"/>
  <c r="S1233" i="5"/>
  <c r="T1240" i="5"/>
  <c r="S1240" i="5"/>
  <c r="T1260" i="5"/>
  <c r="S1260" i="5"/>
  <c r="T1269" i="5"/>
  <c r="S1269" i="5"/>
  <c r="H1291" i="5"/>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AB1233" i="5"/>
  <c r="T1245" i="5"/>
  <c r="S1245" i="5"/>
  <c r="T1253" i="5"/>
  <c r="S1253" i="5"/>
  <c r="S1267" i="5"/>
  <c r="T1284" i="5"/>
  <c r="T1287" i="5"/>
  <c r="S1287" i="5"/>
  <c r="T1289" i="5"/>
  <c r="S1289" i="5"/>
  <c r="T1292" i="5"/>
  <c r="S1292" i="5"/>
  <c r="F1300" i="5"/>
  <c r="T1324" i="5"/>
  <c r="S1324" i="5"/>
  <c r="F1332" i="5"/>
  <c r="F1338" i="5"/>
  <c r="AB1355" i="5"/>
  <c r="T1355" i="5"/>
  <c r="S1355" i="5"/>
  <c r="F1396" i="5"/>
  <c r="AB1449" i="5"/>
  <c r="T1540" i="5"/>
  <c r="S1540" i="5"/>
  <c r="X1545" i="5"/>
  <c r="J1545" i="5"/>
  <c r="H1545" i="5"/>
  <c r="I1545" i="5"/>
  <c r="F1545" i="5"/>
  <c r="T1675" i="5"/>
  <c r="S1675" i="5"/>
  <c r="S1206" i="5"/>
  <c r="S1219" i="5"/>
  <c r="AB1255" i="5"/>
  <c r="AB1268" i="5"/>
  <c r="T1270" i="5"/>
  <c r="S1270" i="5"/>
  <c r="S1278" i="5"/>
  <c r="AB1284" i="5"/>
  <c r="F1355" i="5"/>
  <c r="X1355" i="5"/>
  <c r="AB1380" i="5"/>
  <c r="T1383" i="5"/>
  <c r="S1383" i="5"/>
  <c r="AB1466" i="5"/>
  <c r="H1728" i="5"/>
  <c r="F1728" i="5"/>
  <c r="I1728" i="5"/>
  <c r="AB1296" i="5"/>
  <c r="S1316" i="5"/>
  <c r="AB1323" i="5"/>
  <c r="AB1328" i="5"/>
  <c r="AB1341" i="5"/>
  <c r="T1363" i="5"/>
  <c r="AB1409" i="5"/>
  <c r="AB1425" i="5"/>
  <c r="T1430" i="5"/>
  <c r="AB1433" i="5"/>
  <c r="T1438" i="5"/>
  <c r="J1450" i="5"/>
  <c r="AB1465" i="5"/>
  <c r="T1564" i="5"/>
  <c r="AB1564" i="5"/>
  <c r="T1579" i="5"/>
  <c r="S1579" i="5"/>
  <c r="T1620" i="5"/>
  <c r="AB1620" i="5"/>
  <c r="T1726" i="5"/>
  <c r="S1726" i="5"/>
  <c r="I1731" i="5"/>
  <c r="F1731" i="5"/>
  <c r="X1731" i="5"/>
  <c r="H1734" i="5"/>
  <c r="X1734"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X1437" i="5"/>
  <c r="AB1448" i="5"/>
  <c r="H1505" i="5"/>
  <c r="AB1506" i="5"/>
  <c r="AB1514" i="5"/>
  <c r="AB1524" i="5"/>
  <c r="S1524" i="5"/>
  <c r="T1556" i="5"/>
  <c r="AB1556" i="5"/>
  <c r="AB1576" i="5"/>
  <c r="I1576" i="5"/>
  <c r="J1644" i="5"/>
  <c r="T1691" i="5"/>
  <c r="S1691" i="5"/>
  <c r="AB1723" i="5"/>
  <c r="F1723" i="5"/>
  <c r="AB1732" i="5"/>
  <c r="T1732" i="5"/>
  <c r="S1732" i="5"/>
  <c r="T1861" i="5"/>
  <c r="S1861" i="5"/>
  <c r="I1872" i="5"/>
  <c r="J1872" i="5"/>
  <c r="R1872" i="5"/>
  <c r="R1944" i="5"/>
  <c r="J1944" i="5"/>
  <c r="I1944" i="5"/>
  <c r="H1944" i="5"/>
  <c r="F1944" i="5"/>
  <c r="I1955" i="5"/>
  <c r="H1955" i="5"/>
  <c r="F1955" i="5"/>
  <c r="AB1450" i="5"/>
  <c r="J1514" i="5"/>
  <c r="T1596" i="5"/>
  <c r="AB1596" i="5"/>
  <c r="T1611" i="5"/>
  <c r="S1611" i="5"/>
  <c r="AB1631" i="5"/>
  <c r="T1654" i="5"/>
  <c r="S1654" i="5"/>
  <c r="T1686" i="5"/>
  <c r="S1686" i="5"/>
  <c r="I1720" i="5"/>
  <c r="H1720" i="5"/>
  <c r="F1720" i="5"/>
  <c r="F1727" i="5"/>
  <c r="AB1781" i="5"/>
  <c r="AB1800" i="5"/>
  <c r="F1800" i="5"/>
  <c r="T1812" i="5"/>
  <c r="AB1812" i="5"/>
  <c r="F1938" i="5"/>
  <c r="T1299" i="5"/>
  <c r="H1303" i="5"/>
  <c r="T1331" i="5"/>
  <c r="S1338" i="5"/>
  <c r="AB1359" i="5"/>
  <c r="F1370" i="5"/>
  <c r="F1379" i="5"/>
  <c r="F1449" i="5"/>
  <c r="I1467" i="5"/>
  <c r="AB1480" i="5"/>
  <c r="S1480" i="5"/>
  <c r="T1484" i="5"/>
  <c r="T1488" i="5"/>
  <c r="H1490" i="5"/>
  <c r="S1498" i="5"/>
  <c r="H1507" i="5"/>
  <c r="S1522" i="5"/>
  <c r="I1524" i="5"/>
  <c r="AB1528" i="5"/>
  <c r="S1528" i="5"/>
  <c r="AB1568" i="5"/>
  <c r="H1624" i="5"/>
  <c r="I1628" i="5"/>
  <c r="H1628" i="5"/>
  <c r="F1628" i="5"/>
  <c r="AB1638" i="5"/>
  <c r="T1638" i="5"/>
  <c r="S1638" i="5"/>
  <c r="T1651" i="5"/>
  <c r="S1651" i="5"/>
  <c r="T1668" i="5"/>
  <c r="AB1668" i="5"/>
  <c r="H1688" i="5"/>
  <c r="F1688" i="5"/>
  <c r="T1712" i="5"/>
  <c r="AB1712" i="5"/>
  <c r="T1739" i="5"/>
  <c r="AB1739" i="5"/>
  <c r="S1739" i="5"/>
  <c r="H1769" i="5"/>
  <c r="AB1769" i="5"/>
  <c r="S1804" i="5"/>
  <c r="AB1804" i="5"/>
  <c r="T1804" i="5"/>
  <c r="F1812" i="5"/>
  <c r="R1839" i="5"/>
  <c r="J1839" i="5"/>
  <c r="H1839" i="5"/>
  <c r="F1839" i="5"/>
  <c r="S1236" i="5"/>
  <c r="J1241" i="5"/>
  <c r="S1244" i="5"/>
  <c r="S1259" i="5"/>
  <c r="S1291" i="5"/>
  <c r="I1292" i="5"/>
  <c r="S1296" i="5"/>
  <c r="S1302" i="5"/>
  <c r="S1321" i="5"/>
  <c r="S1323" i="5"/>
  <c r="S1328" i="5"/>
  <c r="T1332" i="5"/>
  <c r="S1334" i="5"/>
  <c r="S1337" i="5"/>
  <c r="F1340" i="5"/>
  <c r="S1341" i="5"/>
  <c r="T1345" i="5"/>
  <c r="T1347" i="5"/>
  <c r="AB1357" i="5"/>
  <c r="S1359" i="5"/>
  <c r="T1361" i="5"/>
  <c r="F1363" i="5"/>
  <c r="H1379" i="5"/>
  <c r="S1395" i="5"/>
  <c r="F1401" i="5"/>
  <c r="T1404" i="5"/>
  <c r="I1410" i="5"/>
  <c r="S1444" i="5"/>
  <c r="H1449" i="5"/>
  <c r="S1462" i="5"/>
  <c r="H1466" i="5"/>
  <c r="J1467" i="5"/>
  <c r="AB1469" i="5"/>
  <c r="T1482" i="5"/>
  <c r="I1490" i="5"/>
  <c r="AB1492" i="5"/>
  <c r="T1492" i="5"/>
  <c r="AB1498" i="5"/>
  <c r="J1503" i="5"/>
  <c r="T1522" i="5"/>
  <c r="T1524" i="5"/>
  <c r="T1588" i="5"/>
  <c r="AB1588" i="5"/>
  <c r="AB1608" i="5"/>
  <c r="I1608" i="5"/>
  <c r="F1624" i="5"/>
  <c r="AB1628" i="5"/>
  <c r="AB1634" i="5"/>
  <c r="S1634" i="5"/>
  <c r="AB1651" i="5"/>
  <c r="F1651" i="5"/>
  <c r="AB1663" i="5"/>
  <c r="R1663" i="5"/>
  <c r="T1678" i="5"/>
  <c r="S1678" i="5"/>
  <c r="T1707" i="5"/>
  <c r="S1707" i="5"/>
  <c r="R1712" i="5"/>
  <c r="T1785" i="5"/>
  <c r="AB1785" i="5"/>
  <c r="S1785" i="5"/>
  <c r="J1815" i="5"/>
  <c r="R1892" i="5"/>
  <c r="F1892" i="5"/>
  <c r="J1892" i="5"/>
  <c r="I1892" i="5"/>
  <c r="AB1231" i="5"/>
  <c r="AB1247" i="5"/>
  <c r="S1266" i="5"/>
  <c r="S1285" i="5"/>
  <c r="S1298" i="5"/>
  <c r="S1317" i="5"/>
  <c r="S1319" i="5"/>
  <c r="S1330" i="5"/>
  <c r="AB1335" i="5"/>
  <c r="T1337" i="5"/>
  <c r="S1357" i="5"/>
  <c r="S1379" i="5"/>
  <c r="AB1388" i="5"/>
  <c r="T1409" i="5"/>
  <c r="S1422" i="5"/>
  <c r="S1424" i="5"/>
  <c r="S1432" i="5"/>
  <c r="X1446" i="5"/>
  <c r="S1448" i="5"/>
  <c r="H1450" i="5"/>
  <c r="I1451" i="5"/>
  <c r="X1453" i="5"/>
  <c r="S1458" i="5"/>
  <c r="S1460" i="5"/>
  <c r="T1462" i="5"/>
  <c r="T1465" i="5"/>
  <c r="T1480" i="5"/>
  <c r="AB1482" i="5"/>
  <c r="AB1494" i="5"/>
  <c r="AB1504" i="5"/>
  <c r="T1504" i="5"/>
  <c r="AB1508" i="5"/>
  <c r="S1508" i="5"/>
  <c r="R1521" i="5"/>
  <c r="R1533" i="5"/>
  <c r="F1533" i="5"/>
  <c r="AB1537" i="5"/>
  <c r="AB1585" i="5"/>
  <c r="S1603" i="5"/>
  <c r="T1615" i="5"/>
  <c r="AB1627" i="5"/>
  <c r="H1632" i="5"/>
  <c r="T1646" i="5"/>
  <c r="S1646" i="5"/>
  <c r="X1648" i="5"/>
  <c r="I1648" i="5"/>
  <c r="H1648" i="5"/>
  <c r="F1648" i="5"/>
  <c r="AB1683" i="5"/>
  <c r="F1683" i="5"/>
  <c r="AB1707" i="5"/>
  <c r="X1707" i="5"/>
  <c r="AB1798" i="5"/>
  <c r="T1798" i="5"/>
  <c r="S1798" i="5"/>
  <c r="I1842" i="5"/>
  <c r="H1842" i="5"/>
  <c r="R1907" i="5"/>
  <c r="I1907" i="5"/>
  <c r="R1915" i="5"/>
  <c r="I1915" i="5"/>
  <c r="F1276" i="5"/>
  <c r="S1281" i="5"/>
  <c r="F1308" i="5"/>
  <c r="S1313" i="5"/>
  <c r="AB1360" i="5"/>
  <c r="AB1424" i="5"/>
  <c r="AB1432" i="5"/>
  <c r="T1448" i="5"/>
  <c r="H1454" i="5"/>
  <c r="AB1464" i="5"/>
  <c r="X1469" i="5"/>
  <c r="R1485" i="5"/>
  <c r="R1489" i="5"/>
  <c r="S1492" i="5"/>
  <c r="I1494" i="5"/>
  <c r="X1494" i="5"/>
  <c r="AB1502" i="5"/>
  <c r="S1502" i="5"/>
  <c r="S1526" i="5"/>
  <c r="T1528" i="5"/>
  <c r="AB1534" i="5"/>
  <c r="S1534" i="5"/>
  <c r="AB1600" i="5"/>
  <c r="I1624" i="5"/>
  <c r="T1634" i="5"/>
  <c r="T1692" i="5"/>
  <c r="AB1692" i="5"/>
  <c r="AB1702" i="5"/>
  <c r="T1702" i="5"/>
  <c r="S1702"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X1847" i="5"/>
  <c r="R1847" i="5"/>
  <c r="J1847" i="5"/>
  <c r="F1847" i="5"/>
  <c r="R1876" i="5"/>
  <c r="J1876" i="5"/>
  <c r="H1876" i="5"/>
  <c r="F1876" i="5"/>
  <c r="AB1925" i="5"/>
  <c r="S1925" i="5"/>
  <c r="T1927" i="5"/>
  <c r="AB1927" i="5"/>
  <c r="I1932" i="5"/>
  <c r="H1932" i="5"/>
  <c r="F1932" i="5"/>
  <c r="R1932" i="5"/>
  <c r="T1945" i="5"/>
  <c r="S1945" i="5"/>
  <c r="I1947" i="5"/>
  <c r="H1947" i="5"/>
  <c r="R1980" i="5"/>
  <c r="F1980" i="5"/>
  <c r="J1980" i="5"/>
  <c r="I1980" i="5"/>
  <c r="H1980" i="5"/>
  <c r="F2042" i="5"/>
  <c r="AB1696" i="5"/>
  <c r="S1752" i="5"/>
  <c r="T1853" i="5"/>
  <c r="S1853" i="5"/>
  <c r="R1883" i="5"/>
  <c r="I1883" i="5"/>
  <c r="J1960" i="5"/>
  <c r="I1960" i="5"/>
  <c r="H1960" i="5"/>
  <c r="F1960" i="5"/>
  <c r="F1987" i="5"/>
  <c r="I1987" i="5"/>
  <c r="H1987" i="5"/>
  <c r="J2028" i="5"/>
  <c r="I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X1843" i="5"/>
  <c r="J1843" i="5"/>
  <c r="I1843" i="5"/>
  <c r="H1843" i="5"/>
  <c r="T1857" i="5"/>
  <c r="S1857" i="5"/>
  <c r="T1865" i="5"/>
  <c r="S1865" i="5"/>
  <c r="T1889"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T1971" i="5"/>
  <c r="AB1971" i="5"/>
  <c r="I2032" i="5"/>
  <c r="F2032" i="5"/>
  <c r="R2032" i="5"/>
  <c r="J2032" i="5"/>
  <c r="H2032" i="5"/>
  <c r="R2040" i="5"/>
  <c r="H2040" i="5"/>
  <c r="J2040" i="5"/>
  <c r="I2040" i="5"/>
  <c r="F2040"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T1977" i="5"/>
  <c r="S1977" i="5"/>
  <c r="F1979" i="5"/>
  <c r="I1979" i="5"/>
  <c r="H1979" i="5"/>
  <c r="I2007" i="5"/>
  <c r="H2007" i="5"/>
  <c r="F2007" i="5"/>
  <c r="F2035" i="5"/>
  <c r="I2035" i="5"/>
  <c r="H2035" i="5"/>
  <c r="S1831" i="5"/>
  <c r="J1835" i="5"/>
  <c r="AB1842" i="5"/>
  <c r="J1873" i="5"/>
  <c r="AB1884" i="5"/>
  <c r="R1888" i="5"/>
  <c r="T1902" i="5"/>
  <c r="R1904" i="5"/>
  <c r="I1908" i="5"/>
  <c r="F1916" i="5"/>
  <c r="AB1918" i="5"/>
  <c r="T1922" i="5"/>
  <c r="AB1931" i="5"/>
  <c r="J1936" i="5"/>
  <c r="AB1938" i="5"/>
  <c r="T1942" i="5"/>
  <c r="F1952" i="5"/>
  <c r="F1956" i="5"/>
  <c r="F1958" i="5"/>
  <c r="T1962" i="5"/>
  <c r="AB1963" i="5"/>
  <c r="H1967" i="5"/>
  <c r="T1969" i="5"/>
  <c r="I1972" i="5"/>
  <c r="AB1982" i="5"/>
  <c r="S1982" i="5"/>
  <c r="I1983" i="5"/>
  <c r="AB1993" i="5"/>
  <c r="T1993" i="5"/>
  <c r="AB1997" i="5"/>
  <c r="S1997" i="5"/>
  <c r="F2016" i="5"/>
  <c r="AB2051" i="5"/>
  <c r="T2080" i="5"/>
  <c r="AB2080" i="5"/>
  <c r="T2087" i="5"/>
  <c r="S2087" i="5"/>
  <c r="T2095" i="5"/>
  <c r="S2095" i="5"/>
  <c r="T2100" i="5"/>
  <c r="AB2100" i="5"/>
  <c r="R2121" i="5"/>
  <c r="I2121" i="5"/>
  <c r="H2121" i="5"/>
  <c r="I2140" i="5"/>
  <c r="F2140" i="5"/>
  <c r="T2241" i="5"/>
  <c r="S2241" i="5"/>
  <c r="AB1832" i="5"/>
  <c r="F1846" i="5"/>
  <c r="S1850" i="5"/>
  <c r="AB1878" i="5"/>
  <c r="AB1890" i="5"/>
  <c r="J1908"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F1972" i="5"/>
  <c r="R1972" i="5"/>
  <c r="R2016" i="5"/>
  <c r="I2016" i="5"/>
  <c r="H2016" i="5"/>
  <c r="I2027" i="5"/>
  <c r="T2049" i="5"/>
  <c r="S2049"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S1950" i="5"/>
  <c r="AB1951" i="5"/>
  <c r="S1954" i="5"/>
  <c r="AB1955" i="5"/>
  <c r="T1961" i="5"/>
  <c r="S1965" i="5"/>
  <c r="S1970" i="5"/>
  <c r="F1975" i="5"/>
  <c r="T1985" i="5"/>
  <c r="S1990" i="5"/>
  <c r="AB1999" i="5"/>
  <c r="F2003" i="5"/>
  <c r="J2012" i="5"/>
  <c r="I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S1914" i="5"/>
  <c r="S1933" i="5"/>
  <c r="F1936" i="5"/>
  <c r="AB1943" i="5"/>
  <c r="T1965" i="5"/>
  <c r="T1973" i="5"/>
  <c r="H1975" i="5"/>
  <c r="F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AB1833" i="5"/>
  <c r="AB1837" i="5"/>
  <c r="AB1855" i="5"/>
  <c r="T1874" i="5"/>
  <c r="AB1882" i="5"/>
  <c r="AB1910" i="5"/>
  <c r="T1914" i="5"/>
  <c r="T1933" i="5"/>
  <c r="T1938" i="5"/>
  <c r="S1946" i="5"/>
  <c r="AB1947" i="5"/>
  <c r="AB1953" i="5"/>
  <c r="AB1957" i="5"/>
  <c r="S1958" i="5"/>
  <c r="AB1966" i="5"/>
  <c r="AB1974" i="5"/>
  <c r="S1974" i="5"/>
  <c r="I1975" i="5"/>
  <c r="F1983" i="5"/>
  <c r="AB1989" i="5"/>
  <c r="S1989" i="5"/>
  <c r="I1992" i="5"/>
  <c r="T1995" i="5"/>
  <c r="AB1995" i="5"/>
  <c r="S1998" i="5"/>
  <c r="H2000" i="5"/>
  <c r="F2000" i="5"/>
  <c r="I2003" i="5"/>
  <c r="J2004" i="5"/>
  <c r="T2006" i="5"/>
  <c r="F2019" i="5"/>
  <c r="H2020" i="5"/>
  <c r="J2020" i="5"/>
  <c r="T2029" i="5"/>
  <c r="AB2042" i="5"/>
  <c r="T2042" i="5"/>
  <c r="I2047" i="5"/>
  <c r="T2079" i="5"/>
  <c r="R2086" i="5"/>
  <c r="X2086" i="5"/>
  <c r="R2091" i="5"/>
  <c r="F2117" i="5"/>
  <c r="I2117" i="5"/>
  <c r="R2117" i="5"/>
  <c r="AB2153" i="5"/>
  <c r="S2168" i="5"/>
  <c r="T2168"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R2228" i="5"/>
  <c r="J2228" i="5"/>
  <c r="H2228" i="5"/>
  <c r="F2228" i="5"/>
  <c r="H2255" i="5"/>
  <c r="AB2115" i="5"/>
  <c r="F2115" i="5"/>
  <c r="S2123" i="5"/>
  <c r="F2131" i="5"/>
  <c r="X2131" i="5"/>
  <c r="H2136" i="5"/>
  <c r="I2240" i="5"/>
  <c r="R2240" i="5"/>
  <c r="J2240" i="5"/>
  <c r="H2240" i="5"/>
  <c r="F2240" i="5"/>
  <c r="T2280" i="5"/>
  <c r="S2280" i="5"/>
  <c r="H2352" i="5"/>
  <c r="R2352" i="5"/>
  <c r="J2352" i="5"/>
  <c r="I2352" i="5"/>
  <c r="AB2447" i="5"/>
  <c r="T2447" i="5"/>
  <c r="S2447" i="5"/>
  <c r="J2451" i="5"/>
  <c r="F2451" i="5"/>
  <c r="X2451" i="5"/>
  <c r="R2451" i="5"/>
  <c r="I2451" i="5"/>
  <c r="H2451" i="5"/>
  <c r="S2010" i="5"/>
  <c r="AB2018" i="5"/>
  <c r="AB2023" i="5"/>
  <c r="AB2046" i="5"/>
  <c r="AB2086" i="5"/>
  <c r="AB2098" i="5"/>
  <c r="T2108" i="5"/>
  <c r="AB2108" i="5"/>
  <c r="S2124" i="5"/>
  <c r="T2124" i="5"/>
  <c r="I2136" i="5"/>
  <c r="S2164" i="5"/>
  <c r="T2164" i="5"/>
  <c r="H2235" i="5"/>
  <c r="F2235" i="5"/>
  <c r="J2293" i="5"/>
  <c r="I2293" i="5"/>
  <c r="H2293" i="5"/>
  <c r="F2293" i="5"/>
  <c r="T2345" i="5"/>
  <c r="S2345" i="5"/>
  <c r="AB2345" i="5"/>
  <c r="AB2025" i="5"/>
  <c r="AB2034" i="5"/>
  <c r="AB2054" i="5"/>
  <c r="AB2069" i="5"/>
  <c r="AB2075" i="5"/>
  <c r="T2116" i="5"/>
  <c r="AB2116" i="5"/>
  <c r="I2124" i="5"/>
  <c r="S2152" i="5"/>
  <c r="AB2152" i="5"/>
  <c r="R2161" i="5"/>
  <c r="I2161" i="5"/>
  <c r="H2161" i="5"/>
  <c r="AB2203" i="5"/>
  <c r="T2203" i="5"/>
  <c r="T2227" i="5"/>
  <c r="S2227" i="5"/>
  <c r="H2259" i="5"/>
  <c r="F2259" i="5"/>
  <c r="X2259" i="5"/>
  <c r="AB2271" i="5"/>
  <c r="T2271" i="5"/>
  <c r="S2271" i="5"/>
  <c r="AB2278" i="5"/>
  <c r="S2278" i="5"/>
  <c r="J2304" i="5"/>
  <c r="H2304" i="5"/>
  <c r="F2304" i="5"/>
  <c r="J2217"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J2476" i="5"/>
  <c r="I2476" i="5"/>
  <c r="H2476" i="5"/>
  <c r="H2487" i="5"/>
  <c r="F2487" i="5"/>
  <c r="AB2188" i="5"/>
  <c r="T2193" i="5"/>
  <c r="T2201" i="5"/>
  <c r="T2209" i="5"/>
  <c r="AB2217" i="5"/>
  <c r="J2308" i="5"/>
  <c r="R2350" i="5"/>
  <c r="J2350" i="5"/>
  <c r="I2350" i="5"/>
  <c r="F2350" i="5"/>
  <c r="X2350" i="5"/>
  <c r="H2354" i="5"/>
  <c r="F2354" i="5"/>
  <c r="R2354" i="5"/>
  <c r="J2354" i="5"/>
  <c r="I2354" i="5"/>
  <c r="H2424" i="5"/>
  <c r="AB2437" i="5"/>
  <c r="S2437" i="5"/>
  <c r="T2437" i="5"/>
  <c r="H2442" i="5"/>
  <c r="I2442" i="5"/>
  <c r="F2442" i="5"/>
  <c r="R2442" i="5"/>
  <c r="J2442" i="5"/>
  <c r="I2491" i="5"/>
  <c r="F2491" i="5"/>
  <c r="X2491" i="5"/>
  <c r="AB2136" i="5"/>
  <c r="I2149" i="5"/>
  <c r="F2156" i="5"/>
  <c r="S2179" i="5"/>
  <c r="S2182" i="5"/>
  <c r="S2186" i="5"/>
  <c r="X2217" i="5"/>
  <c r="AB2220" i="5"/>
  <c r="S2225" i="5"/>
  <c r="T2239" i="5"/>
  <c r="AB2247" i="5"/>
  <c r="AB2256" i="5"/>
  <c r="AB2260" i="5"/>
  <c r="AB2264" i="5"/>
  <c r="AB2274" i="5"/>
  <c r="T2287" i="5"/>
  <c r="T2301" i="5"/>
  <c r="AB2301" i="5"/>
  <c r="H2302" i="5"/>
  <c r="AB2306" i="5"/>
  <c r="X2345" i="5"/>
  <c r="J2345" i="5"/>
  <c r="I2345" i="5"/>
  <c r="F2345" i="5"/>
  <c r="H2350" i="5"/>
  <c r="H2491" i="5"/>
  <c r="AB2111" i="5"/>
  <c r="J2149" i="5"/>
  <c r="T2160" i="5"/>
  <c r="T2172" i="5"/>
  <c r="T2180" i="5"/>
  <c r="AB2184" i="5"/>
  <c r="T2186" i="5"/>
  <c r="AB2196" i="5"/>
  <c r="AB2199" i="5"/>
  <c r="AB2212" i="5"/>
  <c r="AB2215" i="5"/>
  <c r="AB2252" i="5"/>
  <c r="S2269" i="5"/>
  <c r="AB2276" i="5"/>
  <c r="AB2292" i="5"/>
  <c r="J2292" i="5"/>
  <c r="S2295" i="5"/>
  <c r="I2302" i="5"/>
  <c r="F2308" i="5"/>
  <c r="F2309" i="5"/>
  <c r="T2314" i="5"/>
  <c r="S2314" i="5"/>
  <c r="S2321" i="5"/>
  <c r="F2328" i="5"/>
  <c r="H2328" i="5"/>
  <c r="AB2344" i="5"/>
  <c r="T2344" i="5"/>
  <c r="J2358" i="5"/>
  <c r="R2358" i="5"/>
  <c r="H2358" i="5"/>
  <c r="X2358" i="5"/>
  <c r="R2384" i="5"/>
  <c r="J2384" i="5"/>
  <c r="I2384" i="5"/>
  <c r="H2384" i="5"/>
  <c r="F2384" i="5"/>
  <c r="H2428" i="5"/>
  <c r="H2440" i="5"/>
  <c r="F2440" i="5"/>
  <c r="R2440" i="5"/>
  <c r="J2440" i="5"/>
  <c r="I2440" i="5"/>
  <c r="F2450" i="5"/>
  <c r="R2460" i="5"/>
  <c r="I2460" i="5"/>
  <c r="F2460" i="5"/>
  <c r="AB2126" i="5"/>
  <c r="S2127" i="5"/>
  <c r="T2144" i="5"/>
  <c r="T2148" i="5"/>
  <c r="S2151" i="5"/>
  <c r="AB2183" i="5"/>
  <c r="AB2187" i="5"/>
  <c r="AB2191" i="5"/>
  <c r="AB2204" i="5"/>
  <c r="AB2207" i="5"/>
  <c r="H2217" i="5"/>
  <c r="F2220" i="5"/>
  <c r="R2231" i="5"/>
  <c r="AB2239" i="5"/>
  <c r="AB2248" i="5"/>
  <c r="F2260" i="5"/>
  <c r="AB2273" i="5"/>
  <c r="S2279" i="5"/>
  <c r="S2282" i="5"/>
  <c r="AB2287" i="5"/>
  <c r="S2293" i="5"/>
  <c r="S2299" i="5"/>
  <c r="T2305" i="5"/>
  <c r="AB2305" i="5"/>
  <c r="S2308" i="5"/>
  <c r="S2312" i="5"/>
  <c r="F2316" i="5"/>
  <c r="AB2321" i="5"/>
  <c r="AB2325" i="5"/>
  <c r="S2337" i="5"/>
  <c r="I2358" i="5"/>
  <c r="J2366" i="5"/>
  <c r="R2366" i="5"/>
  <c r="I2366" i="5"/>
  <c r="X2366" i="5"/>
  <c r="J2374" i="5"/>
  <c r="R2374" i="5"/>
  <c r="H2374" i="5"/>
  <c r="X2374" i="5"/>
  <c r="T2409" i="5"/>
  <c r="AB2409" i="5"/>
  <c r="F2428" i="5"/>
  <c r="H2460" i="5"/>
  <c r="AB2160" i="5"/>
  <c r="AB2179" i="5"/>
  <c r="AB2180" i="5"/>
  <c r="AB2211" i="5"/>
  <c r="AB2244" i="5"/>
  <c r="AB2267" i="5"/>
  <c r="F2281" i="5"/>
  <c r="T2282" i="5"/>
  <c r="AB2312" i="5"/>
  <c r="AB2315" i="5"/>
  <c r="T2315" i="5"/>
  <c r="H2332" i="5"/>
  <c r="S2344" i="5"/>
  <c r="H2366" i="5"/>
  <c r="I2374" i="5"/>
  <c r="S2380" i="5"/>
  <c r="T2380" i="5"/>
  <c r="T2423" i="5"/>
  <c r="S2423" i="5"/>
  <c r="AB2441" i="5"/>
  <c r="T2441" i="5"/>
  <c r="S2441" i="5"/>
  <c r="T2451" i="5"/>
  <c r="AB2451" i="5"/>
  <c r="T2350" i="5"/>
  <c r="T2384"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T2388" i="5"/>
  <c r="J2389" i="5"/>
  <c r="T2392" i="5"/>
  <c r="AB2396" i="5"/>
  <c r="S2399" i="5"/>
  <c r="R2408" i="5"/>
  <c r="T2412" i="5"/>
  <c r="AB2425" i="5"/>
  <c r="AB2444" i="5"/>
  <c r="T2448" i="5"/>
  <c r="J2449" i="5"/>
  <c r="AB2453" i="5"/>
  <c r="T2464" i="5"/>
  <c r="J2465" i="5"/>
  <c r="AB2468" i="5"/>
  <c r="I2480" i="5"/>
  <c r="AB2482" i="5"/>
  <c r="F2483" i="5"/>
  <c r="AB2329" i="5"/>
  <c r="AB2333" i="5"/>
  <c r="F2337" i="5"/>
  <c r="AB2338" i="5"/>
  <c r="F2341" i="5"/>
  <c r="F2344" i="5"/>
  <c r="T2348" i="5"/>
  <c r="I2349" i="5"/>
  <c r="AB2356" i="5"/>
  <c r="R2363" i="5"/>
  <c r="R2371" i="5"/>
  <c r="R2379" i="5"/>
  <c r="S2394" i="5"/>
  <c r="AB2429" i="5"/>
  <c r="S2438" i="5"/>
  <c r="AB2445" i="5"/>
  <c r="H2457" i="5"/>
  <c r="T2472" i="5"/>
  <c r="AB2299" i="5"/>
  <c r="AB2307" i="5"/>
  <c r="AB2317" i="5"/>
  <c r="H2337" i="5"/>
  <c r="S2338" i="5"/>
  <c r="H2341" i="5"/>
  <c r="S2349" i="5"/>
  <c r="AB2397" i="5"/>
  <c r="AB2402" i="5"/>
  <c r="T2424" i="5"/>
  <c r="S2445" i="5"/>
  <c r="AB2450" i="5"/>
  <c r="T2456" i="5"/>
  <c r="J2457" i="5"/>
  <c r="AB2461" i="5"/>
  <c r="AB2463" i="5"/>
  <c r="AB2470" i="5"/>
  <c r="AB2472" i="5"/>
  <c r="S2473" i="5"/>
  <c r="I2483" i="5"/>
  <c r="H2502" i="5"/>
  <c r="AB2385" i="5"/>
  <c r="I2432" i="5"/>
  <c r="T2435" i="5"/>
  <c r="H2468" i="5"/>
  <c r="S2471" i="5"/>
  <c r="J2483" i="5"/>
  <c r="AB2487" i="5"/>
  <c r="J2337" i="5"/>
  <c r="J2341" i="5"/>
  <c r="AB2349" i="5"/>
  <c r="AB2353" i="5"/>
  <c r="X2363" i="5"/>
  <c r="X2371" i="5"/>
  <c r="X2379" i="5"/>
  <c r="AB2386" i="5"/>
  <c r="AB2395" i="5"/>
  <c r="T2400" i="5"/>
  <c r="S2402" i="5"/>
  <c r="AB2413" i="5"/>
  <c r="AB2424" i="5"/>
  <c r="J2432" i="5"/>
  <c r="AB2435" i="5"/>
  <c r="S2455" i="5"/>
  <c r="AB2456" i="5"/>
  <c r="S2457" i="5"/>
  <c r="I2468" i="5"/>
  <c r="S2470" i="5"/>
  <c r="AB2471" i="5"/>
  <c r="T2483" i="5"/>
  <c r="AB2503" i="5"/>
  <c r="F19" i="6"/>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R370" i="5"/>
  <c r="J370" i="5"/>
  <c r="H370" i="5"/>
  <c r="I370" i="5"/>
  <c r="F370" i="5"/>
  <c r="R382" i="5"/>
  <c r="J382" i="5"/>
  <c r="T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T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AB407" i="5"/>
  <c r="H27" i="5"/>
  <c r="AB108" i="5"/>
  <c r="J120" i="5"/>
  <c r="I120" i="5"/>
  <c r="H120" i="5"/>
  <c r="AB140" i="5"/>
  <c r="H145" i="5"/>
  <c r="F149" i="5"/>
  <c r="R149" i="5"/>
  <c r="J149" i="5"/>
  <c r="AB18" i="5"/>
  <c r="AB26" i="5"/>
  <c r="H17" i="5"/>
  <c r="F20"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X29" i="5"/>
  <c r="R30" i="5"/>
  <c r="H31" i="5"/>
  <c r="X35" i="5"/>
  <c r="X51" i="5"/>
  <c r="X55" i="5"/>
  <c r="X59" i="5"/>
  <c r="X67" i="5"/>
  <c r="X83" i="5"/>
  <c r="X100"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T314" i="5"/>
  <c r="I314" i="5"/>
  <c r="F314" i="5"/>
  <c r="R334" i="5"/>
  <c r="H334" i="5"/>
  <c r="J334" i="5"/>
  <c r="I334" i="5"/>
  <c r="F334" i="5"/>
  <c r="I309" i="5"/>
  <c r="F309" i="5"/>
  <c r="I317" i="5"/>
  <c r="F317" i="5"/>
  <c r="I325" i="5"/>
  <c r="F325" i="5"/>
  <c r="X331" i="5"/>
  <c r="J331" i="5"/>
  <c r="AB335" i="5"/>
  <c r="X342" i="5"/>
  <c r="R342" i="5"/>
  <c r="J342" i="5"/>
  <c r="H342" i="5"/>
  <c r="J343" i="5"/>
  <c r="AB349" i="5"/>
  <c r="I367" i="5"/>
  <c r="AB372" i="5"/>
  <c r="J375" i="5"/>
  <c r="H379" i="5"/>
  <c r="AB381" i="5"/>
  <c r="AB384" i="5"/>
  <c r="R470" i="5"/>
  <c r="J470" i="5"/>
  <c r="I470" i="5"/>
  <c r="H470" i="5"/>
  <c r="F470" i="5"/>
  <c r="X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T563"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T531" i="5"/>
  <c r="AB534"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X721" i="5"/>
  <c r="J722" i="5"/>
  <c r="I722" i="5"/>
  <c r="F722" i="5"/>
  <c r="H725" i="5"/>
  <c r="R725" i="5"/>
  <c r="AB726" i="5"/>
  <c r="R727" i="5"/>
  <c r="H727" i="5"/>
  <c r="S730" i="5"/>
  <c r="H734" i="5"/>
  <c r="J738" i="5"/>
  <c r="I738" i="5"/>
  <c r="F738" i="5"/>
  <c r="H741" i="5"/>
  <c r="R741" i="5"/>
  <c r="AB742" i="5"/>
  <c r="R743" i="5"/>
  <c r="H743" i="5"/>
  <c r="S746" i="5"/>
  <c r="T756" i="5"/>
  <c r="S756" i="5"/>
  <c r="AB758" i="5"/>
  <c r="T758" i="5"/>
  <c r="H764" i="5"/>
  <c r="F764" i="5"/>
  <c r="J764" i="5"/>
  <c r="I764" i="5"/>
  <c r="J770" i="5"/>
  <c r="I770" i="5"/>
  <c r="H770" i="5"/>
  <c r="F770" i="5"/>
  <c r="H780" i="5"/>
  <c r="F780" i="5"/>
  <c r="J780" i="5"/>
  <c r="I780" i="5"/>
  <c r="J786" i="5"/>
  <c r="I786" i="5"/>
  <c r="H786" i="5"/>
  <c r="F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T613" i="5"/>
  <c r="I615" i="5"/>
  <c r="X617" i="5"/>
  <c r="T617" i="5"/>
  <c r="I619" i="5"/>
  <c r="X621" i="5"/>
  <c r="T621" i="5"/>
  <c r="I623" i="5"/>
  <c r="X625" i="5"/>
  <c r="T625" i="5"/>
  <c r="I627" i="5"/>
  <c r="X629" i="5"/>
  <c r="T629" i="5"/>
  <c r="T633" i="5"/>
  <c r="I635" i="5"/>
  <c r="X637" i="5"/>
  <c r="T637" i="5"/>
  <c r="X641" i="5"/>
  <c r="T641" i="5"/>
  <c r="X645" i="5"/>
  <c r="T645" i="5"/>
  <c r="T649" i="5"/>
  <c r="I651" i="5"/>
  <c r="T653" i="5"/>
  <c r="I655" i="5"/>
  <c r="T657" i="5"/>
  <c r="I659" i="5"/>
  <c r="T661" i="5"/>
  <c r="T665" i="5"/>
  <c r="T669" i="5"/>
  <c r="T673" i="5"/>
  <c r="AB680" i="5"/>
  <c r="S682" i="5"/>
  <c r="AB685" i="5"/>
  <c r="J687" i="5"/>
  <c r="J688" i="5"/>
  <c r="F690" i="5"/>
  <c r="S692" i="5"/>
  <c r="AB696" i="5"/>
  <c r="S698" i="5"/>
  <c r="AB701" i="5"/>
  <c r="J703" i="5"/>
  <c r="J704" i="5"/>
  <c r="X707" i="5"/>
  <c r="F708" i="5"/>
  <c r="J708" i="5"/>
  <c r="I708" i="5"/>
  <c r="AB712" i="5"/>
  <c r="H720" i="5"/>
  <c r="F721" i="5"/>
  <c r="X723" i="5"/>
  <c r="F724" i="5"/>
  <c r="J724" i="5"/>
  <c r="I724" i="5"/>
  <c r="AB728" i="5"/>
  <c r="H736" i="5"/>
  <c r="X739" i="5"/>
  <c r="F740" i="5"/>
  <c r="J740" i="5"/>
  <c r="I740" i="5"/>
  <c r="AB744" i="5"/>
  <c r="S748" i="5"/>
  <c r="J758" i="5"/>
  <c r="I758" i="5"/>
  <c r="H758" i="5"/>
  <c r="F758" i="5"/>
  <c r="X758" i="5"/>
  <c r="AB768" i="5"/>
  <c r="T768" i="5"/>
  <c r="S768" i="5"/>
  <c r="S774" i="5"/>
  <c r="AB774" i="5"/>
  <c r="T774" i="5"/>
  <c r="AB784" i="5"/>
  <c r="T784" i="5"/>
  <c r="S784" i="5"/>
  <c r="S790" i="5"/>
  <c r="AB790" i="5"/>
  <c r="T790" i="5"/>
  <c r="R802" i="5"/>
  <c r="J802" i="5"/>
  <c r="I802" i="5"/>
  <c r="H802" i="5"/>
  <c r="F802" i="5"/>
  <c r="J826" i="5"/>
  <c r="I826" i="5"/>
  <c r="X826" i="5"/>
  <c r="R826" i="5"/>
  <c r="H826" i="5"/>
  <c r="F826" i="5"/>
  <c r="J655" i="5"/>
  <c r="J659" i="5"/>
  <c r="S660" i="5"/>
  <c r="J663" i="5"/>
  <c r="S664" i="5"/>
  <c r="J667" i="5"/>
  <c r="S668" i="5"/>
  <c r="S672" i="5"/>
  <c r="J675" i="5"/>
  <c r="S676" i="5"/>
  <c r="F680" i="5"/>
  <c r="I680" i="5"/>
  <c r="J682" i="5"/>
  <c r="I682" i="5"/>
  <c r="AB686" i="5"/>
  <c r="F696" i="5"/>
  <c r="X696" i="5"/>
  <c r="I696" i="5"/>
  <c r="J698" i="5"/>
  <c r="I698" i="5"/>
  <c r="AB702" i="5"/>
  <c r="F707" i="5"/>
  <c r="J710" i="5"/>
  <c r="I710" i="5"/>
  <c r="F710" i="5"/>
  <c r="X710" i="5"/>
  <c r="H713" i="5"/>
  <c r="R713" i="5"/>
  <c r="AB714" i="5"/>
  <c r="R715" i="5"/>
  <c r="H715" i="5"/>
  <c r="F723" i="5"/>
  <c r="J726" i="5"/>
  <c r="I726" i="5"/>
  <c r="F726" i="5"/>
  <c r="X726" i="5"/>
  <c r="AB730" i="5"/>
  <c r="R731" i="5"/>
  <c r="H731" i="5"/>
  <c r="F739" i="5"/>
  <c r="J742" i="5"/>
  <c r="I742" i="5"/>
  <c r="F742" i="5"/>
  <c r="X742" i="5"/>
  <c r="AB746" i="5"/>
  <c r="R747" i="5"/>
  <c r="H747" i="5"/>
  <c r="H768" i="5"/>
  <c r="F768" i="5"/>
  <c r="J768" i="5"/>
  <c r="I768" i="5"/>
  <c r="H784" i="5"/>
  <c r="F784" i="5"/>
  <c r="X784" i="5"/>
  <c r="J784" i="5"/>
  <c r="I784" i="5"/>
  <c r="J790" i="5"/>
  <c r="I790" i="5"/>
  <c r="H790" i="5"/>
  <c r="F790" i="5"/>
  <c r="X790" i="5"/>
  <c r="J798" i="5"/>
  <c r="AB681" i="5"/>
  <c r="AB692" i="5"/>
  <c r="AB697" i="5"/>
  <c r="F712" i="5"/>
  <c r="J712" i="5"/>
  <c r="I712" i="5"/>
  <c r="F728" i="5"/>
  <c r="J728" i="5"/>
  <c r="I728" i="5"/>
  <c r="F744" i="5"/>
  <c r="J744" i="5"/>
  <c r="I744" i="5"/>
  <c r="T752" i="5"/>
  <c r="S752" i="5"/>
  <c r="AB754" i="5"/>
  <c r="T754" i="5"/>
  <c r="S762" i="5"/>
  <c r="AB762" i="5"/>
  <c r="T762" i="5"/>
  <c r="AB772" i="5"/>
  <c r="T772" i="5"/>
  <c r="S772" i="5"/>
  <c r="S778" i="5"/>
  <c r="AB778" i="5"/>
  <c r="T778" i="5"/>
  <c r="AB788" i="5"/>
  <c r="T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X713" i="5"/>
  <c r="J714" i="5"/>
  <c r="I714" i="5"/>
  <c r="F714" i="5"/>
  <c r="AB718" i="5"/>
  <c r="S722" i="5"/>
  <c r="R724" i="5"/>
  <c r="H726" i="5"/>
  <c r="J730" i="5"/>
  <c r="I730" i="5"/>
  <c r="F730" i="5"/>
  <c r="X730" i="5"/>
  <c r="H733" i="5"/>
  <c r="R733" i="5"/>
  <c r="AB734" i="5"/>
  <c r="R735" i="5"/>
  <c r="H735" i="5"/>
  <c r="S738" i="5"/>
  <c r="H742" i="5"/>
  <c r="X745"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T800" i="5"/>
  <c r="S800" i="5"/>
  <c r="H804" i="5"/>
  <c r="F804" i="5"/>
  <c r="R804" i="5"/>
  <c r="J804" i="5"/>
  <c r="I804" i="5"/>
  <c r="I833" i="5"/>
  <c r="H833" i="5"/>
  <c r="X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X715" i="5"/>
  <c r="AB720" i="5"/>
  <c r="S724" i="5"/>
  <c r="J725" i="5"/>
  <c r="R726" i="5"/>
  <c r="I727" i="5"/>
  <c r="H728" i="5"/>
  <c r="F729" i="5"/>
  <c r="X731" i="5"/>
  <c r="F732" i="5"/>
  <c r="J732" i="5"/>
  <c r="I732" i="5"/>
  <c r="AB736" i="5"/>
  <c r="S740" i="5"/>
  <c r="J741" i="5"/>
  <c r="R742" i="5"/>
  <c r="I743" i="5"/>
  <c r="H744" i="5"/>
  <c r="X747" i="5"/>
  <c r="AB750" i="5"/>
  <c r="T750" i="5"/>
  <c r="AB760" i="5"/>
  <c r="T760" i="5"/>
  <c r="S760" i="5"/>
  <c r="S766" i="5"/>
  <c r="AB766" i="5"/>
  <c r="T766" i="5"/>
  <c r="AB776" i="5"/>
  <c r="T776" i="5"/>
  <c r="S776" i="5"/>
  <c r="S782" i="5"/>
  <c r="AB782" i="5"/>
  <c r="T782" i="5"/>
  <c r="AB792" i="5"/>
  <c r="T792" i="5"/>
  <c r="S792" i="5"/>
  <c r="AB796" i="5"/>
  <c r="T796" i="5"/>
  <c r="S796" i="5"/>
  <c r="H800" i="5"/>
  <c r="F800" i="5"/>
  <c r="J800" i="5"/>
  <c r="I800" i="5"/>
  <c r="J597" i="5"/>
  <c r="T597" i="5"/>
  <c r="J605" i="5"/>
  <c r="T605" i="5"/>
  <c r="J609" i="5"/>
  <c r="T609" i="5"/>
  <c r="J613" i="5"/>
  <c r="J617" i="5"/>
  <c r="J621" i="5"/>
  <c r="J625" i="5"/>
  <c r="J629" i="5"/>
  <c r="R680" i="5"/>
  <c r="F687" i="5"/>
  <c r="F688" i="5"/>
  <c r="I688" i="5"/>
  <c r="J690" i="5"/>
  <c r="I690" i="5"/>
  <c r="F703" i="5"/>
  <c r="F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J760" i="5"/>
  <c r="I760" i="5"/>
  <c r="H776" i="5"/>
  <c r="F776" i="5"/>
  <c r="J776" i="5"/>
  <c r="I776" i="5"/>
  <c r="H792" i="5"/>
  <c r="F792" i="5"/>
  <c r="J792" i="5"/>
  <c r="I792" i="5"/>
  <c r="H796" i="5"/>
  <c r="F796" i="5"/>
  <c r="J796" i="5"/>
  <c r="I796" i="5"/>
  <c r="X805" i="5"/>
  <c r="R805" i="5"/>
  <c r="J805" i="5"/>
  <c r="I805" i="5"/>
  <c r="H805" i="5"/>
  <c r="F805" i="5"/>
  <c r="I841" i="5"/>
  <c r="H841" i="5"/>
  <c r="X841" i="5"/>
  <c r="R841" i="5"/>
  <c r="J841" i="5"/>
  <c r="F841" i="5"/>
  <c r="AB684" i="5"/>
  <c r="AB689" i="5"/>
  <c r="AB700" i="5"/>
  <c r="AB705" i="5"/>
  <c r="F720" i="5"/>
  <c r="J720" i="5"/>
  <c r="I720" i="5"/>
  <c r="F736" i="5"/>
  <c r="J736" i="5"/>
  <c r="I736" i="5"/>
  <c r="S754" i="5"/>
  <c r="R755" i="5"/>
  <c r="J755" i="5"/>
  <c r="H755" i="5"/>
  <c r="AB764" i="5"/>
  <c r="T764" i="5"/>
  <c r="S764" i="5"/>
  <c r="S770" i="5"/>
  <c r="AB770" i="5"/>
  <c r="T770" i="5"/>
  <c r="AB780" i="5"/>
  <c r="T780" i="5"/>
  <c r="S780" i="5"/>
  <c r="S786" i="5"/>
  <c r="AB786" i="5"/>
  <c r="T786" i="5"/>
  <c r="H821" i="5"/>
  <c r="X821" i="5"/>
  <c r="R821" i="5"/>
  <c r="J821" i="5"/>
  <c r="I821" i="5"/>
  <c r="F821" i="5"/>
  <c r="X918" i="5"/>
  <c r="R918" i="5"/>
  <c r="I918" i="5"/>
  <c r="J918" i="5"/>
  <c r="H918" i="5"/>
  <c r="F918" i="5"/>
  <c r="R757" i="5"/>
  <c r="R769" i="5"/>
  <c r="R777" i="5"/>
  <c r="R781" i="5"/>
  <c r="R785" i="5"/>
  <c r="R789" i="5"/>
  <c r="T794" i="5"/>
  <c r="R797" i="5"/>
  <c r="T798" i="5"/>
  <c r="R801" i="5"/>
  <c r="T802" i="5"/>
  <c r="S805" i="5"/>
  <c r="H806" i="5"/>
  <c r="T807"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T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3" i="5"/>
  <c r="R843" i="5"/>
  <c r="I843" i="5"/>
  <c r="J850" i="5"/>
  <c r="S864" i="5"/>
  <c r="AB867" i="5"/>
  <c r="AB875" i="5"/>
  <c r="AB876" i="5"/>
  <c r="AB879" i="5"/>
  <c r="S892" i="5"/>
  <c r="X898" i="5"/>
  <c r="R898" i="5"/>
  <c r="I898" i="5"/>
  <c r="F898" i="5"/>
  <c r="H898" i="5"/>
  <c r="I908" i="5"/>
  <c r="X908" i="5"/>
  <c r="J908" i="5"/>
  <c r="H908" i="5"/>
  <c r="F908" i="5"/>
  <c r="R908" i="5"/>
  <c r="AB923" i="5"/>
  <c r="T928" i="5"/>
  <c r="S928" i="5"/>
  <c r="AB952" i="5"/>
  <c r="T952" i="5"/>
  <c r="S952" i="5"/>
  <c r="R993" i="5"/>
  <c r="J993" i="5"/>
  <c r="I993" i="5"/>
  <c r="X993" i="5"/>
  <c r="H993" i="5"/>
  <c r="F993" i="5"/>
  <c r="AB1044" i="5"/>
  <c r="T1044" i="5"/>
  <c r="S1044" i="5"/>
  <c r="J818" i="5"/>
  <c r="AB883" i="5"/>
  <c r="AB891" i="5"/>
  <c r="R905" i="5"/>
  <c r="I905" i="5"/>
  <c r="H905" i="5"/>
  <c r="X905" i="5"/>
  <c r="I920" i="5"/>
  <c r="F920" i="5"/>
  <c r="R920" i="5"/>
  <c r="H920" i="5"/>
  <c r="I928" i="5"/>
  <c r="R928" i="5"/>
  <c r="J928" i="5"/>
  <c r="H928" i="5"/>
  <c r="AB988" i="5"/>
  <c r="T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S826" i="5"/>
  <c r="I829" i="5"/>
  <c r="R855" i="5"/>
  <c r="F855" i="5"/>
  <c r="I855" i="5"/>
  <c r="X859" i="5"/>
  <c r="R859" i="5"/>
  <c r="I859" i="5"/>
  <c r="H859" i="5"/>
  <c r="F859" i="5"/>
  <c r="X863" i="5"/>
  <c r="R863" i="5"/>
  <c r="J863" i="5"/>
  <c r="I863" i="5"/>
  <c r="F863" i="5"/>
  <c r="AB895" i="5"/>
  <c r="S896" i="5"/>
  <c r="R903" i="5"/>
  <c r="H903" i="5"/>
  <c r="F903" i="5"/>
  <c r="I903" i="5"/>
  <c r="F905" i="5"/>
  <c r="AB911" i="5"/>
  <c r="J920" i="5"/>
  <c r="X923" i="5"/>
  <c r="R923" i="5"/>
  <c r="J923" i="5"/>
  <c r="I923" i="5"/>
  <c r="H923" i="5"/>
  <c r="F923" i="5"/>
  <c r="F928" i="5"/>
  <c r="I936" i="5"/>
  <c r="F936" i="5"/>
  <c r="R936" i="5"/>
  <c r="J936" i="5"/>
  <c r="H936" i="5"/>
  <c r="I944" i="5"/>
  <c r="X944" i="5"/>
  <c r="R944" i="5"/>
  <c r="J944" i="5"/>
  <c r="F944" i="5"/>
  <c r="R961" i="5"/>
  <c r="J961" i="5"/>
  <c r="I961" i="5"/>
  <c r="H961" i="5"/>
  <c r="F961" i="5"/>
  <c r="X961" i="5"/>
  <c r="AB969" i="5"/>
  <c r="J992" i="5"/>
  <c r="I992" i="5"/>
  <c r="H992" i="5"/>
  <c r="F992" i="5"/>
  <c r="R992" i="5"/>
  <c r="J1036" i="5"/>
  <c r="I1036" i="5"/>
  <c r="H1036" i="5"/>
  <c r="F1036" i="5"/>
  <c r="R1036" i="5"/>
  <c r="AB1076" i="5"/>
  <c r="T1076" i="5"/>
  <c r="S1076" i="5"/>
  <c r="T804" i="5"/>
  <c r="S806" i="5"/>
  <c r="J809" i="5"/>
  <c r="T811" i="5"/>
  <c r="R823" i="5"/>
  <c r="I823" i="5"/>
  <c r="S830" i="5"/>
  <c r="F837" i="5"/>
  <c r="F845" i="5"/>
  <c r="X854" i="5"/>
  <c r="R854" i="5"/>
  <c r="I854" i="5"/>
  <c r="H854" i="5"/>
  <c r="F854" i="5"/>
  <c r="X875" i="5"/>
  <c r="R875" i="5"/>
  <c r="I875" i="5"/>
  <c r="H875" i="5"/>
  <c r="F875" i="5"/>
  <c r="R879" i="5"/>
  <c r="J879" i="5"/>
  <c r="I879" i="5"/>
  <c r="F879" i="5"/>
  <c r="J905" i="5"/>
  <c r="H944" i="5"/>
  <c r="AB979" i="5"/>
  <c r="R1029" i="5"/>
  <c r="J1029" i="5"/>
  <c r="I1029" i="5"/>
  <c r="H1029" i="5"/>
  <c r="F1029" i="5"/>
  <c r="X1029" i="5"/>
  <c r="J1116" i="5"/>
  <c r="I1116" i="5"/>
  <c r="H1116" i="5"/>
  <c r="F1116" i="5"/>
  <c r="R1116" i="5"/>
  <c r="R1176" i="5"/>
  <c r="J1176" i="5"/>
  <c r="I1176" i="5"/>
  <c r="H1176" i="5"/>
  <c r="F1176" i="5"/>
  <c r="F808" i="5"/>
  <c r="R808" i="5"/>
  <c r="I812" i="5"/>
  <c r="AB814" i="5"/>
  <c r="T815" i="5"/>
  <c r="F818" i="5"/>
  <c r="AB820" i="5"/>
  <c r="H825" i="5"/>
  <c r="X825" i="5"/>
  <c r="R825" i="5"/>
  <c r="AB826" i="5"/>
  <c r="R827" i="5"/>
  <c r="I827" i="5"/>
  <c r="J830" i="5"/>
  <c r="I830" i="5"/>
  <c r="X830" i="5"/>
  <c r="R831" i="5"/>
  <c r="I831" i="5"/>
  <c r="R839" i="5"/>
  <c r="I839" i="5"/>
  <c r="F843" i="5"/>
  <c r="R847" i="5"/>
  <c r="I847" i="5"/>
  <c r="AB854" i="5"/>
  <c r="I860" i="5"/>
  <c r="H860" i="5"/>
  <c r="F860" i="5"/>
  <c r="R860" i="5"/>
  <c r="T868" i="5"/>
  <c r="S868" i="5"/>
  <c r="AB896" i="5"/>
  <c r="AB907" i="5"/>
  <c r="I914" i="5"/>
  <c r="AB917" i="5"/>
  <c r="I924" i="5"/>
  <c r="J924" i="5"/>
  <c r="H924" i="5"/>
  <c r="F924" i="5"/>
  <c r="R924" i="5"/>
  <c r="I960" i="5"/>
  <c r="H960" i="5"/>
  <c r="J960" i="5"/>
  <c r="F960" i="5"/>
  <c r="R960" i="5"/>
  <c r="AB1028" i="5"/>
  <c r="T1028" i="5"/>
  <c r="S1028" i="5"/>
  <c r="J1068" i="5"/>
  <c r="I1068" i="5"/>
  <c r="H1068" i="5"/>
  <c r="F1068" i="5"/>
  <c r="R1068" i="5"/>
  <c r="AB1108" i="5"/>
  <c r="T1108" i="5"/>
  <c r="S1108" i="5"/>
  <c r="I815" i="5"/>
  <c r="H818" i="5"/>
  <c r="F820" i="5"/>
  <c r="X820" i="5"/>
  <c r="R820" i="5"/>
  <c r="I820" i="5"/>
  <c r="H829" i="5"/>
  <c r="X829" i="5"/>
  <c r="R829" i="5"/>
  <c r="I856" i="5"/>
  <c r="R856" i="5"/>
  <c r="H856" i="5"/>
  <c r="AB858" i="5"/>
  <c r="AB862" i="5"/>
  <c r="AB870" i="5"/>
  <c r="I876" i="5"/>
  <c r="H876" i="5"/>
  <c r="F876" i="5"/>
  <c r="R876" i="5"/>
  <c r="T884" i="5"/>
  <c r="S884" i="5"/>
  <c r="X886" i="5"/>
  <c r="R886" i="5"/>
  <c r="I886" i="5"/>
  <c r="H886" i="5"/>
  <c r="F886" i="5"/>
  <c r="R895" i="5"/>
  <c r="J895" i="5"/>
  <c r="I895" i="5"/>
  <c r="F895" i="5"/>
  <c r="I904" i="5"/>
  <c r="F904" i="5"/>
  <c r="R904" i="5"/>
  <c r="H904" i="5"/>
  <c r="T912" i="5"/>
  <c r="S912" i="5"/>
  <c r="R921" i="5"/>
  <c r="I921" i="5"/>
  <c r="H921" i="5"/>
  <c r="X921" i="5"/>
  <c r="AB927" i="5"/>
  <c r="I948" i="5"/>
  <c r="R948" i="5"/>
  <c r="J948" i="5"/>
  <c r="H948" i="5"/>
  <c r="F948" i="5"/>
  <c r="I964" i="5"/>
  <c r="H964" i="5"/>
  <c r="F964" i="5"/>
  <c r="R964" i="5"/>
  <c r="J964" i="5"/>
  <c r="AB968" i="5"/>
  <c r="T968" i="5"/>
  <c r="S968" i="5"/>
  <c r="AB1060" i="5"/>
  <c r="T1060" i="5"/>
  <c r="S1060" i="5"/>
  <c r="AB809" i="5"/>
  <c r="T809" i="5"/>
  <c r="H809" i="5"/>
  <c r="X809" i="5"/>
  <c r="AB815" i="5"/>
  <c r="I818" i="5"/>
  <c r="F824" i="5"/>
  <c r="R824" i="5"/>
  <c r="I824" i="5"/>
  <c r="I837" i="5"/>
  <c r="H837" i="5"/>
  <c r="X837" i="5"/>
  <c r="R837" i="5"/>
  <c r="I845" i="5"/>
  <c r="H845" i="5"/>
  <c r="X845" i="5"/>
  <c r="R845" i="5"/>
  <c r="F856" i="5"/>
  <c r="I872" i="5"/>
  <c r="R872" i="5"/>
  <c r="H872" i="5"/>
  <c r="J876" i="5"/>
  <c r="I892" i="5"/>
  <c r="H892" i="5"/>
  <c r="F892" i="5"/>
  <c r="R892" i="5"/>
  <c r="J904" i="5"/>
  <c r="X907" i="5"/>
  <c r="R907" i="5"/>
  <c r="J907" i="5"/>
  <c r="I907" i="5"/>
  <c r="H907" i="5"/>
  <c r="F907" i="5"/>
  <c r="R919" i="5"/>
  <c r="H919" i="5"/>
  <c r="F919" i="5"/>
  <c r="I919" i="5"/>
  <c r="F921" i="5"/>
  <c r="X935" i="5"/>
  <c r="R935" i="5"/>
  <c r="H935" i="5"/>
  <c r="J935" i="5"/>
  <c r="I935" i="5"/>
  <c r="F935" i="5"/>
  <c r="X962" i="5"/>
  <c r="R962" i="5"/>
  <c r="I962" i="5"/>
  <c r="J962" i="5"/>
  <c r="H962" i="5"/>
  <c r="F962" i="5"/>
  <c r="J1100" i="5"/>
  <c r="I1100" i="5"/>
  <c r="H1100" i="5"/>
  <c r="F1100" i="5"/>
  <c r="R1100" i="5"/>
  <c r="I864" i="5"/>
  <c r="I880" i="5"/>
  <c r="I896" i="5"/>
  <c r="I912" i="5"/>
  <c r="AB933" i="5"/>
  <c r="X950" i="5"/>
  <c r="R950" i="5"/>
  <c r="I950" i="5"/>
  <c r="F958" i="5"/>
  <c r="X974" i="5"/>
  <c r="R974" i="5"/>
  <c r="I974" i="5"/>
  <c r="AB996" i="5"/>
  <c r="T996" i="5"/>
  <c r="X1013" i="5"/>
  <c r="AB1124" i="5"/>
  <c r="T1124" i="5"/>
  <c r="S1124" i="5"/>
  <c r="AB1152" i="5"/>
  <c r="AB1354" i="5"/>
  <c r="T1354" i="5"/>
  <c r="S1354" i="5"/>
  <c r="T817" i="5"/>
  <c r="T821" i="5"/>
  <c r="T825" i="5"/>
  <c r="T829" i="5"/>
  <c r="T833" i="5"/>
  <c r="T837" i="5"/>
  <c r="T841" i="5"/>
  <c r="T845" i="5"/>
  <c r="T849" i="5"/>
  <c r="H884" i="5"/>
  <c r="H900" i="5"/>
  <c r="H916" i="5"/>
  <c r="H932" i="5"/>
  <c r="F933" i="5"/>
  <c r="R937" i="5"/>
  <c r="I937" i="5"/>
  <c r="X939" i="5"/>
  <c r="R939" i="5"/>
  <c r="J939" i="5"/>
  <c r="I940" i="5"/>
  <c r="J940" i="5"/>
  <c r="F947" i="5"/>
  <c r="F954" i="5"/>
  <c r="R985" i="5"/>
  <c r="J985" i="5"/>
  <c r="I985" i="5"/>
  <c r="X985" i="5"/>
  <c r="R997" i="5"/>
  <c r="J997" i="5"/>
  <c r="I997" i="5"/>
  <c r="H997" i="5"/>
  <c r="F997" i="5"/>
  <c r="AB1003" i="5"/>
  <c r="AB1012" i="5"/>
  <c r="T1012" i="5"/>
  <c r="AB1019" i="5"/>
  <c r="R1025" i="5"/>
  <c r="J1025" i="5"/>
  <c r="I1025" i="5"/>
  <c r="F1025" i="5"/>
  <c r="X1025" i="5"/>
  <c r="R1121" i="5"/>
  <c r="J1121" i="5"/>
  <c r="I1121" i="5"/>
  <c r="H1121" i="5"/>
  <c r="F1121" i="5"/>
  <c r="X1121" i="5"/>
  <c r="AB1142" i="5"/>
  <c r="T1142" i="5"/>
  <c r="S1142" i="5"/>
  <c r="AB1143" i="5"/>
  <c r="AB1455" i="5"/>
  <c r="T1455" i="5"/>
  <c r="S1455" i="5"/>
  <c r="AB964" i="5"/>
  <c r="T964" i="5"/>
  <c r="AB975" i="5"/>
  <c r="R1009" i="5"/>
  <c r="J1009" i="5"/>
  <c r="I1009" i="5"/>
  <c r="X1009" i="5"/>
  <c r="J1028" i="5"/>
  <c r="I1028" i="5"/>
  <c r="H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R1162" i="5"/>
  <c r="AB1182" i="5"/>
  <c r="S1182" i="5"/>
  <c r="T1182" i="5"/>
  <c r="R861" i="5"/>
  <c r="I861" i="5"/>
  <c r="R877" i="5"/>
  <c r="I877" i="5"/>
  <c r="R893" i="5"/>
  <c r="I893" i="5"/>
  <c r="H896" i="5"/>
  <c r="R909" i="5"/>
  <c r="I909" i="5"/>
  <c r="H912" i="5"/>
  <c r="R925" i="5"/>
  <c r="I925" i="5"/>
  <c r="R938" i="5"/>
  <c r="I938" i="5"/>
  <c r="X942" i="5"/>
  <c r="R942" i="5"/>
  <c r="I942" i="5"/>
  <c r="I947" i="5"/>
  <c r="J952" i="5"/>
  <c r="I956" i="5"/>
  <c r="H956" i="5"/>
  <c r="R956" i="5"/>
  <c r="X958" i="5"/>
  <c r="R958" i="5"/>
  <c r="I958" i="5"/>
  <c r="H958" i="5"/>
  <c r="H966" i="5"/>
  <c r="J968" i="5"/>
  <c r="J972" i="5"/>
  <c r="R977" i="5"/>
  <c r="J977" i="5"/>
  <c r="I977" i="5"/>
  <c r="X977" i="5"/>
  <c r="J996" i="5"/>
  <c r="I996" i="5"/>
  <c r="H996" i="5"/>
  <c r="F996" i="5"/>
  <c r="AB1004" i="5"/>
  <c r="T1004" i="5"/>
  <c r="J1008" i="5"/>
  <c r="I1008" i="5"/>
  <c r="H1008" i="5"/>
  <c r="R1013" i="5"/>
  <c r="J1013" i="5"/>
  <c r="I1013" i="5"/>
  <c r="H1013" i="5"/>
  <c r="F1013" i="5"/>
  <c r="AB1020" i="5"/>
  <c r="T1020" i="5"/>
  <c r="J1024" i="5"/>
  <c r="I1024" i="5"/>
  <c r="H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T960" i="5"/>
  <c r="AB980" i="5"/>
  <c r="T980" i="5"/>
  <c r="AB995" i="5"/>
  <c r="R1001" i="5"/>
  <c r="J1001" i="5"/>
  <c r="I1001" i="5"/>
  <c r="X1001" i="5"/>
  <c r="S1012" i="5"/>
  <c r="J1120" i="5"/>
  <c r="I1120" i="5"/>
  <c r="H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R1239" i="5"/>
  <c r="AB1261" i="5"/>
  <c r="R1512" i="5"/>
  <c r="J1512" i="5"/>
  <c r="H1512" i="5"/>
  <c r="I1512" i="5"/>
  <c r="F1512" i="5"/>
  <c r="I884" i="5"/>
  <c r="I900" i="5"/>
  <c r="I916" i="5"/>
  <c r="I932" i="5"/>
  <c r="T944" i="5"/>
  <c r="S944" i="5"/>
  <c r="I952" i="5"/>
  <c r="H952" i="5"/>
  <c r="R953" i="5"/>
  <c r="J953" i="5"/>
  <c r="I953" i="5"/>
  <c r="R954" i="5"/>
  <c r="I954" i="5"/>
  <c r="J954" i="5"/>
  <c r="X997" i="5"/>
  <c r="J1000" i="5"/>
  <c r="I1000" i="5"/>
  <c r="H1000" i="5"/>
  <c r="R1000" i="5"/>
  <c r="J1012" i="5"/>
  <c r="I1012" i="5"/>
  <c r="H1012" i="5"/>
  <c r="F1012" i="5"/>
  <c r="AB1035" i="5"/>
  <c r="J1040" i="5"/>
  <c r="I1040" i="5"/>
  <c r="H1040" i="5"/>
  <c r="X1040" i="5"/>
  <c r="R1040" i="5"/>
  <c r="F1040" i="5"/>
  <c r="AB1051" i="5"/>
  <c r="J1056" i="5"/>
  <c r="I1056" i="5"/>
  <c r="H1056" i="5"/>
  <c r="X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T1135" i="5"/>
  <c r="S1135" i="5"/>
  <c r="H1198" i="5"/>
  <c r="R1198" i="5"/>
  <c r="J1198" i="5"/>
  <c r="F1198" i="5"/>
  <c r="X1198" i="5"/>
  <c r="I1198" i="5"/>
  <c r="H1239" i="5"/>
  <c r="AB1257" i="5"/>
  <c r="S1417" i="5"/>
  <c r="T1417" i="5"/>
  <c r="AB1417" i="5"/>
  <c r="AB900" i="5"/>
  <c r="AB905" i="5"/>
  <c r="AB916" i="5"/>
  <c r="AB921" i="5"/>
  <c r="R933" i="5"/>
  <c r="I933" i="5"/>
  <c r="X934" i="5"/>
  <c r="R934" i="5"/>
  <c r="I934" i="5"/>
  <c r="J934" i="5"/>
  <c r="X947" i="5"/>
  <c r="R947" i="5"/>
  <c r="AB956" i="5"/>
  <c r="T956" i="5"/>
  <c r="S964" i="5"/>
  <c r="R965" i="5"/>
  <c r="J965" i="5"/>
  <c r="I965" i="5"/>
  <c r="F965" i="5"/>
  <c r="I968" i="5"/>
  <c r="H968" i="5"/>
  <c r="I972" i="5"/>
  <c r="H972" i="5"/>
  <c r="R981"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R1156" i="5"/>
  <c r="J1156" i="5"/>
  <c r="I1156" i="5"/>
  <c r="J1175" i="5"/>
  <c r="I1175" i="5"/>
  <c r="F1175" i="5"/>
  <c r="J1183" i="5"/>
  <c r="I1183" i="5"/>
  <c r="H1183" i="5"/>
  <c r="R1220" i="5"/>
  <c r="J1220" i="5"/>
  <c r="I1220" i="5"/>
  <c r="AB1239" i="5"/>
  <c r="S1239" i="5"/>
  <c r="I1344" i="5"/>
  <c r="H1344" i="5"/>
  <c r="F1344" i="5"/>
  <c r="R1344" i="5"/>
  <c r="I1382" i="5"/>
  <c r="H1382" i="5"/>
  <c r="X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T1399" i="5"/>
  <c r="S1399" i="5"/>
  <c r="AB1415" i="5"/>
  <c r="T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T1157" i="5"/>
  <c r="AB1157" i="5"/>
  <c r="S1157" i="5"/>
  <c r="J1159" i="5"/>
  <c r="I1159" i="5"/>
  <c r="R1159" i="5"/>
  <c r="H1159" i="5"/>
  <c r="F1159" i="5"/>
  <c r="T1181" i="5"/>
  <c r="AB1181" i="5"/>
  <c r="R1184" i="5"/>
  <c r="I1184" i="5"/>
  <c r="H1184" i="5"/>
  <c r="F1184" i="5"/>
  <c r="AB1186" i="5"/>
  <c r="S1186" i="5"/>
  <c r="T1193" i="5"/>
  <c r="S1193" i="5"/>
  <c r="J1199" i="5"/>
  <c r="I1199" i="5"/>
  <c r="R1199" i="5"/>
  <c r="H1199" i="5"/>
  <c r="F1199" i="5"/>
  <c r="AB1207" i="5"/>
  <c r="S1207" i="5"/>
  <c r="H1218" i="5"/>
  <c r="R1218" i="5"/>
  <c r="J1218" i="5"/>
  <c r="I1218" i="5"/>
  <c r="T1221" i="5"/>
  <c r="AB1221" i="5"/>
  <c r="S1221" i="5"/>
  <c r="AB1243" i="5"/>
  <c r="AB1251" i="5"/>
  <c r="AB1412" i="5"/>
  <c r="S1412" i="5"/>
  <c r="R1536" i="5"/>
  <c r="J1536" i="5"/>
  <c r="I1536" i="5"/>
  <c r="H1536" i="5"/>
  <c r="F1536" i="5"/>
  <c r="R1544" i="5"/>
  <c r="J1544" i="5"/>
  <c r="I1544" i="5"/>
  <c r="H1544" i="5"/>
  <c r="F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F1092" i="5"/>
  <c r="AB1095" i="5"/>
  <c r="S1096" i="5"/>
  <c r="AB1104" i="5"/>
  <c r="T1104" i="5"/>
  <c r="F1108" i="5"/>
  <c r="AB1111" i="5"/>
  <c r="S1112" i="5"/>
  <c r="AB1120" i="5"/>
  <c r="T1120" i="5"/>
  <c r="F1124" i="5"/>
  <c r="AB1127" i="5"/>
  <c r="S1128" i="5"/>
  <c r="S1131" i="5"/>
  <c r="S1145" i="5"/>
  <c r="X1150" i="5"/>
  <c r="F1156" i="5"/>
  <c r="R1188" i="5"/>
  <c r="J1188" i="5"/>
  <c r="I1188" i="5"/>
  <c r="J1207" i="5"/>
  <c r="I1207" i="5"/>
  <c r="F1207" i="5"/>
  <c r="J1215" i="5"/>
  <c r="I1215" i="5"/>
  <c r="H1215" i="5"/>
  <c r="F1220" i="5"/>
  <c r="J1247" i="5"/>
  <c r="I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T1149" i="5"/>
  <c r="AB1149" i="5"/>
  <c r="AB1155" i="5"/>
  <c r="AB1219" i="5"/>
  <c r="J1231" i="5"/>
  <c r="I1231" i="5"/>
  <c r="R1231" i="5"/>
  <c r="H1231" i="5"/>
  <c r="F1231" i="5"/>
  <c r="R1255" i="5"/>
  <c r="J1255" i="5"/>
  <c r="I1255" i="5"/>
  <c r="F1255" i="5"/>
  <c r="R1259" i="5"/>
  <c r="J1259" i="5"/>
  <c r="I1259" i="5"/>
  <c r="F1259" i="5"/>
  <c r="X1259" i="5"/>
  <c r="R1263" i="5"/>
  <c r="J1263" i="5"/>
  <c r="I1263" i="5"/>
  <c r="F1263" i="5"/>
  <c r="R1267" i="5"/>
  <c r="J1267" i="5"/>
  <c r="I1267" i="5"/>
  <c r="F1267" i="5"/>
  <c r="X1267" i="5"/>
  <c r="R1275" i="5"/>
  <c r="J1275" i="5"/>
  <c r="I1275" i="5"/>
  <c r="F1275" i="5"/>
  <c r="X1275" i="5"/>
  <c r="R1279" i="5"/>
  <c r="J1279" i="5"/>
  <c r="I1279" i="5"/>
  <c r="F1279" i="5"/>
  <c r="R1283" i="5"/>
  <c r="J1283" i="5"/>
  <c r="I1283" i="5"/>
  <c r="F1283" i="5"/>
  <c r="X1283" i="5"/>
  <c r="R1287" i="5"/>
  <c r="J1287" i="5"/>
  <c r="I1287" i="5"/>
  <c r="F1287" i="5"/>
  <c r="R1295" i="5"/>
  <c r="J1295" i="5"/>
  <c r="I1295" i="5"/>
  <c r="F1295" i="5"/>
  <c r="R1299" i="5"/>
  <c r="J1299" i="5"/>
  <c r="I1299" i="5"/>
  <c r="F1299" i="5"/>
  <c r="X1299" i="5"/>
  <c r="R1311" i="5"/>
  <c r="J1311" i="5"/>
  <c r="I1311" i="5"/>
  <c r="F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X1117" i="5"/>
  <c r="AB1123" i="5"/>
  <c r="AB1138" i="5"/>
  <c r="T1138" i="5"/>
  <c r="AB1140" i="5"/>
  <c r="AB1147" i="5"/>
  <c r="T1147" i="5"/>
  <c r="X1148" i="5"/>
  <c r="T1186" i="5"/>
  <c r="R1208" i="5"/>
  <c r="J1208" i="5"/>
  <c r="I1208" i="5"/>
  <c r="H1208" i="5"/>
  <c r="F1208" i="5"/>
  <c r="AB1214" i="5"/>
  <c r="S1214"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R1061" i="5"/>
  <c r="J1061" i="5"/>
  <c r="I1061" i="5"/>
  <c r="J1076" i="5"/>
  <c r="I1076" i="5"/>
  <c r="H1076" i="5"/>
  <c r="R1077" i="5"/>
  <c r="J1077" i="5"/>
  <c r="I1077" i="5"/>
  <c r="J1092" i="5"/>
  <c r="I1092" i="5"/>
  <c r="H1092" i="5"/>
  <c r="R1093" i="5"/>
  <c r="J1093" i="5"/>
  <c r="I1093" i="5"/>
  <c r="X1097" i="5"/>
  <c r="J1108" i="5"/>
  <c r="I1108" i="5"/>
  <c r="H1108" i="5"/>
  <c r="R1109" i="5"/>
  <c r="J1124" i="5"/>
  <c r="I1124" i="5"/>
  <c r="H1124" i="5"/>
  <c r="R1125" i="5"/>
  <c r="J1125" i="5"/>
  <c r="I1125" i="5"/>
  <c r="T1133" i="5"/>
  <c r="AB1133" i="5"/>
  <c r="X1141" i="5"/>
  <c r="R1141" i="5"/>
  <c r="J1141" i="5"/>
  <c r="I1141" i="5"/>
  <c r="X1147" i="5"/>
  <c r="R1150" i="5"/>
  <c r="J1150" i="5"/>
  <c r="I1150" i="5"/>
  <c r="F1150" i="5"/>
  <c r="AB1154" i="5"/>
  <c r="S1154" i="5"/>
  <c r="T1161" i="5"/>
  <c r="S1161" i="5"/>
  <c r="J1167" i="5"/>
  <c r="I1167" i="5"/>
  <c r="R1167" i="5"/>
  <c r="H1167" i="5"/>
  <c r="F1167" i="5"/>
  <c r="AB1175" i="5"/>
  <c r="S1175" i="5"/>
  <c r="H1186" i="5"/>
  <c r="R1186" i="5"/>
  <c r="J1186" i="5"/>
  <c r="I1186" i="5"/>
  <c r="X1186" i="5"/>
  <c r="T1189" i="5"/>
  <c r="AB1189" i="5"/>
  <c r="S1189" i="5"/>
  <c r="J1191" i="5"/>
  <c r="I1191" i="5"/>
  <c r="R1191" i="5"/>
  <c r="H1191" i="5"/>
  <c r="F1191" i="5"/>
  <c r="T1213" i="5"/>
  <c r="AB1213" i="5"/>
  <c r="R1216" i="5"/>
  <c r="I1216" i="5"/>
  <c r="H1216" i="5"/>
  <c r="F1216" i="5"/>
  <c r="AB1218" i="5"/>
  <c r="S1218" i="5"/>
  <c r="T1225" i="5"/>
  <c r="S1225" i="5"/>
  <c r="AB1246" i="5"/>
  <c r="S1246" i="5"/>
  <c r="T1231" i="5"/>
  <c r="T1238" i="5"/>
  <c r="I1336" i="5"/>
  <c r="H1336" i="5"/>
  <c r="F1336" i="5"/>
  <c r="I1352" i="5"/>
  <c r="F1352" i="5"/>
  <c r="T1356" i="5"/>
  <c r="S1356" i="5"/>
  <c r="I1362" i="5"/>
  <c r="H1362" i="5"/>
  <c r="X1362" i="5"/>
  <c r="F1362" i="5"/>
  <c r="AB1366" i="5"/>
  <c r="T1366" i="5"/>
  <c r="AB1386" i="5"/>
  <c r="T1386" i="5"/>
  <c r="S1386" i="5"/>
  <c r="I1392" i="5"/>
  <c r="R1392" i="5"/>
  <c r="J1392" i="5"/>
  <c r="H1392" i="5"/>
  <c r="R1395" i="5"/>
  <c r="J1395" i="5"/>
  <c r="X1395" i="5"/>
  <c r="S1401" i="5"/>
  <c r="AB1401" i="5"/>
  <c r="T1401" i="5"/>
  <c r="H1423" i="5"/>
  <c r="F1423" i="5"/>
  <c r="R1423" i="5"/>
  <c r="I1423" i="5"/>
  <c r="J1477" i="5"/>
  <c r="I1477" i="5"/>
  <c r="F1477" i="5"/>
  <c r="X1477" i="5"/>
  <c r="R1477" i="5"/>
  <c r="X1517" i="5"/>
  <c r="J1517" i="5"/>
  <c r="I1517" i="5"/>
  <c r="H1517" i="5"/>
  <c r="AB1519" i="5"/>
  <c r="T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T1162" i="5"/>
  <c r="H1168" i="5"/>
  <c r="F1181" i="5"/>
  <c r="X1181" i="5"/>
  <c r="I1185" i="5"/>
  <c r="AB1191" i="5"/>
  <c r="AB1194" i="5"/>
  <c r="T1194" i="5"/>
  <c r="H1200" i="5"/>
  <c r="F1213" i="5"/>
  <c r="X1213" i="5"/>
  <c r="I1217" i="5"/>
  <c r="AB1223" i="5"/>
  <c r="J1224" i="5"/>
  <c r="AB1226" i="5"/>
  <c r="T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T1376" i="5"/>
  <c r="S1376" i="5"/>
  <c r="AB1385" i="5"/>
  <c r="I1386" i="5"/>
  <c r="H1386" i="5"/>
  <c r="R1386" i="5"/>
  <c r="F1395" i="5"/>
  <c r="I1407" i="5"/>
  <c r="I1409" i="5"/>
  <c r="J1409" i="5"/>
  <c r="H1409" i="5"/>
  <c r="X1409" i="5"/>
  <c r="F1409" i="5"/>
  <c r="J1457" i="5"/>
  <c r="I1457" i="5"/>
  <c r="R1457" i="5"/>
  <c r="H1457" i="5"/>
  <c r="X1457" i="5"/>
  <c r="F1457" i="5"/>
  <c r="J1468" i="5"/>
  <c r="H1468" i="5"/>
  <c r="R1468" i="5"/>
  <c r="AB1483" i="5"/>
  <c r="T1483" i="5"/>
  <c r="AB1488" i="5"/>
  <c r="F1502" i="5"/>
  <c r="R1502" i="5"/>
  <c r="H1502" i="5"/>
  <c r="X1502" i="5"/>
  <c r="J1502" i="5"/>
  <c r="F1530" i="5"/>
  <c r="R1530" i="5"/>
  <c r="I1530" i="5"/>
  <c r="H1530" i="5"/>
  <c r="J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T1170" i="5"/>
  <c r="H1181" i="5"/>
  <c r="S1183" i="5"/>
  <c r="S1190" i="5"/>
  <c r="S1197" i="5"/>
  <c r="J1200" i="5"/>
  <c r="AB1202" i="5"/>
  <c r="T1202" i="5"/>
  <c r="H1213" i="5"/>
  <c r="S1215" i="5"/>
  <c r="S1222" i="5"/>
  <c r="S1229" i="5"/>
  <c r="AB1234" i="5"/>
  <c r="T1234" i="5"/>
  <c r="H1240" i="5"/>
  <c r="H1245" i="5"/>
  <c r="S1247" i="5"/>
  <c r="T1336" i="5"/>
  <c r="AB1336" i="5"/>
  <c r="AB1338" i="5"/>
  <c r="R1343" i="5"/>
  <c r="J1343" i="5"/>
  <c r="I1343" i="5"/>
  <c r="AB1353" i="5"/>
  <c r="I1354" i="5"/>
  <c r="H1354" i="5"/>
  <c r="R1354" i="5"/>
  <c r="AB1362" i="5"/>
  <c r="T1362" i="5"/>
  <c r="R1363" i="5"/>
  <c r="J1363" i="5"/>
  <c r="X1363" i="5"/>
  <c r="S1366" i="5"/>
  <c r="I1368" i="5"/>
  <c r="F1368" i="5"/>
  <c r="T1372" i="5"/>
  <c r="S1372" i="5"/>
  <c r="I1378" i="5"/>
  <c r="H1378" i="5"/>
  <c r="X1378" i="5"/>
  <c r="F1378" i="5"/>
  <c r="AB1382" i="5"/>
  <c r="T1382" i="5"/>
  <c r="J1394" i="5"/>
  <c r="I1395" i="5"/>
  <c r="AB1435" i="5"/>
  <c r="T1435" i="5"/>
  <c r="S1435" i="5"/>
  <c r="F1441" i="5"/>
  <c r="J1445" i="5"/>
  <c r="I1445" i="5"/>
  <c r="F1445" i="5"/>
  <c r="X1445" i="5"/>
  <c r="R1445" i="5"/>
  <c r="F1458" i="5"/>
  <c r="R1458" i="5"/>
  <c r="J1458" i="5"/>
  <c r="I1458" i="5"/>
  <c r="H1458" i="5"/>
  <c r="R1528" i="5"/>
  <c r="J1528" i="5"/>
  <c r="H1528" i="5"/>
  <c r="I1528" i="5"/>
  <c r="J1534" i="5"/>
  <c r="T1548" i="5"/>
  <c r="S1548" i="5"/>
  <c r="AB1548" i="5"/>
  <c r="S1137" i="5"/>
  <c r="S1139" i="5"/>
  <c r="S1146" i="5"/>
  <c r="S1153" i="5"/>
  <c r="T1158" i="5"/>
  <c r="F1177" i="5"/>
  <c r="X1177" i="5"/>
  <c r="AB1177" i="5"/>
  <c r="T1190" i="5"/>
  <c r="F1209" i="5"/>
  <c r="X1209" i="5"/>
  <c r="AB1209" i="5"/>
  <c r="T1222" i="5"/>
  <c r="I1240" i="5"/>
  <c r="F1241" i="5"/>
  <c r="X1241" i="5"/>
  <c r="AB1241" i="5"/>
  <c r="I1356" i="5"/>
  <c r="H1356" i="5"/>
  <c r="F1356" i="5"/>
  <c r="I1366" i="5"/>
  <c r="H1366" i="5"/>
  <c r="X1366" i="5"/>
  <c r="R1366" i="5"/>
  <c r="J1366" i="5"/>
  <c r="T1392" i="5"/>
  <c r="S1392" i="5"/>
  <c r="AB1398" i="5"/>
  <c r="T1398" i="5"/>
  <c r="S1398" i="5"/>
  <c r="H1407" i="5"/>
  <c r="F1407" i="5"/>
  <c r="AB1413" i="5"/>
  <c r="H1415" i="5"/>
  <c r="X1415" i="5"/>
  <c r="F1415" i="5"/>
  <c r="R1415" i="5"/>
  <c r="J1415" i="5"/>
  <c r="I1415" i="5"/>
  <c r="I1417" i="5"/>
  <c r="J1417" i="5"/>
  <c r="H1417" i="5"/>
  <c r="X1417" i="5"/>
  <c r="R1417" i="5"/>
  <c r="F1417" i="5"/>
  <c r="AB1427" i="5"/>
  <c r="T1427" i="5"/>
  <c r="S1427" i="5"/>
  <c r="J1461" i="5"/>
  <c r="I1461" i="5"/>
  <c r="R1461" i="5"/>
  <c r="F1461" i="5"/>
  <c r="X1461" i="5"/>
  <c r="AB1472" i="5"/>
  <c r="T1472" i="5"/>
  <c r="S1472" i="5"/>
  <c r="J1473" i="5"/>
  <c r="I1473" i="5"/>
  <c r="X1473" i="5"/>
  <c r="R1473" i="5"/>
  <c r="H1473" i="5"/>
  <c r="F1473" i="5"/>
  <c r="F1482" i="5"/>
  <c r="R1482" i="5"/>
  <c r="I1482" i="5"/>
  <c r="H1482" i="5"/>
  <c r="J1482" i="5"/>
  <c r="X1541" i="5"/>
  <c r="R1541" i="5"/>
  <c r="J1541" i="5"/>
  <c r="I1541" i="5"/>
  <c r="H1541" i="5"/>
  <c r="F1541" i="5"/>
  <c r="AB1641" i="5"/>
  <c r="T1641" i="5"/>
  <c r="S1641" i="5"/>
  <c r="F1135" i="5"/>
  <c r="F1151" i="5"/>
  <c r="S1159" i="5"/>
  <c r="F1160" i="5"/>
  <c r="I1164" i="5"/>
  <c r="F1165" i="5"/>
  <c r="X1165" i="5"/>
  <c r="AB1165" i="5"/>
  <c r="S1173" i="5"/>
  <c r="AB1178" i="5"/>
  <c r="T1178" i="5"/>
  <c r="J1181" i="5"/>
  <c r="H1189" i="5"/>
  <c r="S1191" i="5"/>
  <c r="I1196" i="5"/>
  <c r="F1197" i="5"/>
  <c r="AB1197" i="5"/>
  <c r="S1205" i="5"/>
  <c r="AB1210" i="5"/>
  <c r="T1210" i="5"/>
  <c r="J1213" i="5"/>
  <c r="S1223" i="5"/>
  <c r="F1224" i="5"/>
  <c r="I1228" i="5"/>
  <c r="F1229" i="5"/>
  <c r="X1229" i="5"/>
  <c r="AB1229" i="5"/>
  <c r="S1237" i="5"/>
  <c r="J1240" i="5"/>
  <c r="AB1242" i="5"/>
  <c r="T1242" i="5"/>
  <c r="J1245" i="5"/>
  <c r="F1335" i="5"/>
  <c r="J1336" i="5"/>
  <c r="I1340" i="5"/>
  <c r="R1340" i="5"/>
  <c r="T1344" i="5"/>
  <c r="AB1344" i="5"/>
  <c r="AB1346" i="5"/>
  <c r="AB1350" i="5"/>
  <c r="T1350" i="5"/>
  <c r="I1351" i="5"/>
  <c r="H1352" i="5"/>
  <c r="J1362" i="5"/>
  <c r="H1363" i="5"/>
  <c r="AB1370" i="5"/>
  <c r="T1370" i="5"/>
  <c r="S1370" i="5"/>
  <c r="I1376" i="5"/>
  <c r="R1376" i="5"/>
  <c r="J1376" i="5"/>
  <c r="H1376" i="5"/>
  <c r="AB1377" i="5"/>
  <c r="H1411" i="5"/>
  <c r="X1411" i="5"/>
  <c r="R1411" i="5"/>
  <c r="I1411" i="5"/>
  <c r="F1411" i="5"/>
  <c r="AB1419" i="5"/>
  <c r="T1419" i="5"/>
  <c r="S1419" i="5"/>
  <c r="S1433" i="5"/>
  <c r="T1433" i="5"/>
  <c r="X1497" i="5"/>
  <c r="J1497" i="5"/>
  <c r="I1497" i="5"/>
  <c r="R1497" i="5"/>
  <c r="H1497" i="5"/>
  <c r="R1508" i="5"/>
  <c r="J1508" i="5"/>
  <c r="H1508" i="5"/>
  <c r="F1508" i="5"/>
  <c r="AB1531" i="5"/>
  <c r="T1531" i="5"/>
  <c r="S1531" i="5"/>
  <c r="S1141" i="5"/>
  <c r="AB1166" i="5"/>
  <c r="T1166" i="5"/>
  <c r="F1185" i="5"/>
  <c r="X1185" i="5"/>
  <c r="AB1185" i="5"/>
  <c r="AB1198" i="5"/>
  <c r="T1198" i="5"/>
  <c r="F1217" i="5"/>
  <c r="X1217" i="5"/>
  <c r="AB1217" i="5"/>
  <c r="AB1230" i="5"/>
  <c r="T1230" i="5"/>
  <c r="F1249" i="5"/>
  <c r="X1249" i="5"/>
  <c r="AB1249" i="5"/>
  <c r="R1256" i="5"/>
  <c r="R1260" i="5"/>
  <c r="R1264" i="5"/>
  <c r="X1268" i="5"/>
  <c r="R1268" i="5"/>
  <c r="R1272" i="5"/>
  <c r="R1276" i="5"/>
  <c r="R1280" i="5"/>
  <c r="R1288" i="5"/>
  <c r="R1292" i="5"/>
  <c r="R1300" i="5"/>
  <c r="R1304" i="5"/>
  <c r="R1308" i="5"/>
  <c r="R1320" i="5"/>
  <c r="R1332" i="5"/>
  <c r="R1336" i="5"/>
  <c r="J1352" i="5"/>
  <c r="R1355" i="5"/>
  <c r="J1355" i="5"/>
  <c r="I1355" i="5"/>
  <c r="H1355" i="5"/>
  <c r="AB1356" i="5"/>
  <c r="T1360" i="5"/>
  <c r="S1360" i="5"/>
  <c r="R1362" i="5"/>
  <c r="AB1369" i="5"/>
  <c r="I1370" i="5"/>
  <c r="H1370" i="5"/>
  <c r="R1370" i="5"/>
  <c r="AB1378" i="5"/>
  <c r="T1378" i="5"/>
  <c r="R1379" i="5"/>
  <c r="J1379" i="5"/>
  <c r="X1379" i="5"/>
  <c r="T1388" i="5"/>
  <c r="S1388" i="5"/>
  <c r="F1392" i="5"/>
  <c r="I1394" i="5"/>
  <c r="H1394" i="5"/>
  <c r="F1394" i="5"/>
  <c r="S1425" i="5"/>
  <c r="T1425" i="5"/>
  <c r="AB1440" i="5"/>
  <c r="T1440" i="5"/>
  <c r="S1440" i="5"/>
  <c r="J1441" i="5"/>
  <c r="I1441" i="5"/>
  <c r="X1441" i="5"/>
  <c r="R1441" i="5"/>
  <c r="H1441" i="5"/>
  <c r="AB1451" i="5"/>
  <c r="T1451" i="5"/>
  <c r="S1451" i="5"/>
  <c r="J1452" i="5"/>
  <c r="H1452" i="5"/>
  <c r="R1452" i="5"/>
  <c r="F1452" i="5"/>
  <c r="R1480" i="5"/>
  <c r="J1480" i="5"/>
  <c r="H1480" i="5"/>
  <c r="I1480" i="5"/>
  <c r="F1480" i="5"/>
  <c r="R1492" i="5"/>
  <c r="J1492" i="5"/>
  <c r="H1492" i="5"/>
  <c r="I1492" i="5"/>
  <c r="F1492" i="5"/>
  <c r="AB1499" i="5"/>
  <c r="T1499" i="5"/>
  <c r="S1499" i="5"/>
  <c r="AB1503" i="5"/>
  <c r="T1503" i="5"/>
  <c r="S1503" i="5"/>
  <c r="T1505" i="5"/>
  <c r="S1505" i="5"/>
  <c r="AB1505" i="5"/>
  <c r="F1514" i="5"/>
  <c r="R1514" i="5"/>
  <c r="I1514" i="5"/>
  <c r="H1514" i="5"/>
  <c r="F1517" i="5"/>
  <c r="X1529"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T1509" i="5"/>
  <c r="S1509" i="5"/>
  <c r="AB1509" i="5"/>
  <c r="T1521" i="5"/>
  <c r="S1521" i="5"/>
  <c r="J1548" i="5"/>
  <c r="I1548" i="5"/>
  <c r="H1548" i="5"/>
  <c r="F1548" i="5"/>
  <c r="R1548" i="5"/>
  <c r="J1755" i="5"/>
  <c r="I1755" i="5"/>
  <c r="H1755" i="5"/>
  <c r="X1755" i="5"/>
  <c r="R1755" i="5"/>
  <c r="F1755" i="5"/>
  <c r="T1352" i="5"/>
  <c r="S1352" i="5"/>
  <c r="T1368" i="5"/>
  <c r="S1368" i="5"/>
  <c r="T1384" i="5"/>
  <c r="S1384" i="5"/>
  <c r="AB1414" i="5"/>
  <c r="AB1423" i="5"/>
  <c r="T1423" i="5"/>
  <c r="S1423" i="5"/>
  <c r="AB1431" i="5"/>
  <c r="T1431" i="5"/>
  <c r="S1431" i="5"/>
  <c r="AB1439" i="5"/>
  <c r="T1439" i="5"/>
  <c r="S1439" i="5"/>
  <c r="F1442" i="5"/>
  <c r="R1442" i="5"/>
  <c r="J1442" i="5"/>
  <c r="AB1452" i="5"/>
  <c r="S1452" i="5"/>
  <c r="S1461" i="5"/>
  <c r="T1461" i="5"/>
  <c r="AB1461" i="5"/>
  <c r="X1462" i="5"/>
  <c r="S1473" i="5"/>
  <c r="AB1473" i="5"/>
  <c r="H1474" i="5"/>
  <c r="F1478" i="5"/>
  <c r="R1478" i="5"/>
  <c r="H1478" i="5"/>
  <c r="F1481" i="5"/>
  <c r="X1485" i="5"/>
  <c r="J1485" i="5"/>
  <c r="I1485" i="5"/>
  <c r="H1485" i="5"/>
  <c r="AB1487" i="5"/>
  <c r="T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I1348" i="5"/>
  <c r="AB1358" i="5"/>
  <c r="T1358" i="5"/>
  <c r="AB1363" i="5"/>
  <c r="I1364" i="5"/>
  <c r="AB1374" i="5"/>
  <c r="T1374" i="5"/>
  <c r="AB1379" i="5"/>
  <c r="AB1390" i="5"/>
  <c r="T1390" i="5"/>
  <c r="AB1395" i="5"/>
  <c r="I1396" i="5"/>
  <c r="I1401" i="5"/>
  <c r="J1401" i="5"/>
  <c r="H1401" i="5"/>
  <c r="X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X1511" i="5"/>
  <c r="R1511" i="5"/>
  <c r="J1511" i="5"/>
  <c r="AB1515" i="5"/>
  <c r="T1515" i="5"/>
  <c r="R1524" i="5"/>
  <c r="J1524" i="5"/>
  <c r="H1524" i="5"/>
  <c r="X1533" i="5"/>
  <c r="J1533" i="5"/>
  <c r="I1533" i="5"/>
  <c r="H1533" i="5"/>
  <c r="AB1535" i="5"/>
  <c r="T1535" i="5"/>
  <c r="T1552" i="5"/>
  <c r="S1552" i="5"/>
  <c r="AB1705" i="5"/>
  <c r="T1705" i="5"/>
  <c r="S1705" i="5"/>
  <c r="R1829" i="5"/>
  <c r="I1829" i="5"/>
  <c r="J1829" i="5"/>
  <c r="H1829" i="5"/>
  <c r="F1829" i="5"/>
  <c r="X1829" i="5"/>
  <c r="T1348" i="5"/>
  <c r="S1348" i="5"/>
  <c r="T1364" i="5"/>
  <c r="S1364" i="5"/>
  <c r="T1380" i="5"/>
  <c r="S1380" i="5"/>
  <c r="T1396" i="5"/>
  <c r="S1396" i="5"/>
  <c r="AB1403" i="5"/>
  <c r="T1403" i="5"/>
  <c r="S1403" i="5"/>
  <c r="S1445" i="5"/>
  <c r="AB1445" i="5"/>
  <c r="T1445" i="5"/>
  <c r="AB1456" i="5"/>
  <c r="T1456" i="5"/>
  <c r="S1456" i="5"/>
  <c r="J1462" i="5"/>
  <c r="X1481" i="5"/>
  <c r="J1481" i="5"/>
  <c r="I1481" i="5"/>
  <c r="R1481" i="5"/>
  <c r="H1481" i="5"/>
  <c r="F1486" i="5"/>
  <c r="R1486" i="5"/>
  <c r="H1486" i="5"/>
  <c r="X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X1451" i="5"/>
  <c r="J1453" i="5"/>
  <c r="I1453" i="5"/>
  <c r="AB1479" i="5"/>
  <c r="T1479" i="5"/>
  <c r="T1481" i="5"/>
  <c r="S1481" i="5"/>
  <c r="AB1481" i="5"/>
  <c r="X1489" i="5"/>
  <c r="J1489" i="5"/>
  <c r="I1489" i="5"/>
  <c r="I1503" i="5"/>
  <c r="H1503" i="5"/>
  <c r="F1503" i="5"/>
  <c r="F1506" i="5"/>
  <c r="R1506" i="5"/>
  <c r="AB1507" i="5"/>
  <c r="T1507" i="5"/>
  <c r="T1513" i="5"/>
  <c r="S1513" i="5"/>
  <c r="AB1513" i="5"/>
  <c r="X1521" i="5"/>
  <c r="J1521" i="5"/>
  <c r="I1521" i="5"/>
  <c r="AB1625" i="5"/>
  <c r="T1625" i="5"/>
  <c r="S1625" i="5"/>
  <c r="AB1697" i="5"/>
  <c r="T1697" i="5"/>
  <c r="S1697" i="5"/>
  <c r="T2469" i="5"/>
  <c r="AB2469" i="5"/>
  <c r="S2469" i="5"/>
  <c r="J1405" i="5"/>
  <c r="J1413" i="5"/>
  <c r="J1421" i="5"/>
  <c r="X1422" i="5"/>
  <c r="AB1422" i="5"/>
  <c r="J1429" i="5"/>
  <c r="X1430" i="5"/>
  <c r="AB1430" i="5"/>
  <c r="X1438" i="5"/>
  <c r="AB1438" i="5"/>
  <c r="AB1443" i="5"/>
  <c r="T1443" i="5"/>
  <c r="AB1444" i="5"/>
  <c r="H1447" i="5"/>
  <c r="F1447" i="5"/>
  <c r="J1449" i="5"/>
  <c r="I1449" i="5"/>
  <c r="F1466" i="5"/>
  <c r="R1466" i="5"/>
  <c r="AB1475" i="5"/>
  <c r="T1475" i="5"/>
  <c r="AB1476" i="5"/>
  <c r="H1479" i="5"/>
  <c r="F1479" i="5"/>
  <c r="AB1484" i="5"/>
  <c r="T1485" i="5"/>
  <c r="S1485" i="5"/>
  <c r="AB1485" i="5"/>
  <c r="F1510" i="5"/>
  <c r="R1510" i="5"/>
  <c r="AB1511" i="5"/>
  <c r="T1511" i="5"/>
  <c r="AB1516" i="5"/>
  <c r="T1517" i="5"/>
  <c r="S1517" i="5"/>
  <c r="AB151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T1665" i="5"/>
  <c r="S1665" i="5"/>
  <c r="AB1673" i="5"/>
  <c r="T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T1463" i="5"/>
  <c r="J1464" i="5"/>
  <c r="H1464" i="5"/>
  <c r="H1467" i="5"/>
  <c r="F1467" i="5"/>
  <c r="X1467" i="5"/>
  <c r="J1469" i="5"/>
  <c r="I1469" i="5"/>
  <c r="I1487" i="5"/>
  <c r="H1487" i="5"/>
  <c r="F1487" i="5"/>
  <c r="F1489" i="5"/>
  <c r="F1490" i="5"/>
  <c r="R1490" i="5"/>
  <c r="AB1491" i="5"/>
  <c r="T1491" i="5"/>
  <c r="T1497" i="5"/>
  <c r="S1497" i="5"/>
  <c r="AB1497" i="5"/>
  <c r="X1505" i="5"/>
  <c r="J1505" i="5"/>
  <c r="I1505" i="5"/>
  <c r="J1506" i="5"/>
  <c r="I1519" i="5"/>
  <c r="H1519" i="5"/>
  <c r="F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X1765" i="5"/>
  <c r="R1765" i="5"/>
  <c r="I1765" i="5"/>
  <c r="J1765" i="5"/>
  <c r="H1765" i="5"/>
  <c r="AB1402" i="5"/>
  <c r="X1405" i="5"/>
  <c r="AB1410" i="5"/>
  <c r="X1413" i="5"/>
  <c r="AB1418" i="5"/>
  <c r="X1421" i="5"/>
  <c r="J1422" i="5"/>
  <c r="AB1426" i="5"/>
  <c r="X1429" i="5"/>
  <c r="J1430" i="5"/>
  <c r="AB1434" i="5"/>
  <c r="J1438" i="5"/>
  <c r="R1447" i="5"/>
  <c r="R1448" i="5"/>
  <c r="F1450" i="5"/>
  <c r="R1450" i="5"/>
  <c r="H1453" i="5"/>
  <c r="X1454" i="5"/>
  <c r="AB1459" i="5"/>
  <c r="T1459" i="5"/>
  <c r="AB1460" i="5"/>
  <c r="J1465" i="5"/>
  <c r="I1465" i="5"/>
  <c r="I1466" i="5"/>
  <c r="R1479" i="5"/>
  <c r="I1491" i="5"/>
  <c r="H1491" i="5"/>
  <c r="F1491" i="5"/>
  <c r="X1491" i="5"/>
  <c r="F1494" i="5"/>
  <c r="R1494" i="5"/>
  <c r="AB1495" i="5"/>
  <c r="T1495" i="5"/>
  <c r="AB1500" i="5"/>
  <c r="T1501" i="5"/>
  <c r="S1501" i="5"/>
  <c r="AB1501" i="5"/>
  <c r="S1507" i="5"/>
  <c r="J1510" i="5"/>
  <c r="I1523" i="5"/>
  <c r="H1523" i="5"/>
  <c r="F1523" i="5"/>
  <c r="X1523" i="5"/>
  <c r="F1526" i="5"/>
  <c r="R1526" i="5"/>
  <c r="AB1527" i="5"/>
  <c r="T1527" i="5"/>
  <c r="AB1532" i="5"/>
  <c r="T1533" i="5"/>
  <c r="S1533" i="5"/>
  <c r="AB1533" i="5"/>
  <c r="F1537" i="5"/>
  <c r="F1538" i="5"/>
  <c r="R1538" i="5"/>
  <c r="S1543" i="5"/>
  <c r="AB1618" i="5"/>
  <c r="AB1622" i="5"/>
  <c r="AB1637" i="5"/>
  <c r="T1637" i="5"/>
  <c r="S1637" i="5"/>
  <c r="AB1654" i="5"/>
  <c r="AB1669" i="5"/>
  <c r="T1669" i="5"/>
  <c r="S1669" i="5"/>
  <c r="X1675" i="5"/>
  <c r="R1675" i="5"/>
  <c r="J1675" i="5"/>
  <c r="I1675" i="5"/>
  <c r="H1675" i="5"/>
  <c r="AB1686" i="5"/>
  <c r="AB1701" i="5"/>
  <c r="T1701" i="5"/>
  <c r="S1701" i="5"/>
  <c r="AB1718" i="5"/>
  <c r="R1740" i="5"/>
  <c r="J1740" i="5"/>
  <c r="I1740" i="5"/>
  <c r="H1740" i="5"/>
  <c r="F1740" i="5"/>
  <c r="J1767" i="5"/>
  <c r="I1767" i="5"/>
  <c r="H1767" i="5"/>
  <c r="F1767" i="5"/>
  <c r="R1772" i="5"/>
  <c r="J1772" i="5"/>
  <c r="I1772" i="5"/>
  <c r="H1772" i="5"/>
  <c r="F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R1655" i="5"/>
  <c r="J1655" i="5"/>
  <c r="I1655" i="5"/>
  <c r="H1655" i="5"/>
  <c r="AB1681" i="5"/>
  <c r="T1681" i="5"/>
  <c r="S1681" i="5"/>
  <c r="F1703" i="5"/>
  <c r="AB1713" i="5"/>
  <c r="T1713" i="5"/>
  <c r="S1713"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X1691" i="5"/>
  <c r="R1691" i="5"/>
  <c r="J1691" i="5"/>
  <c r="I1691" i="5"/>
  <c r="H1691" i="5"/>
  <c r="AB1717" i="5"/>
  <c r="T1717" i="5"/>
  <c r="S1717" i="5"/>
  <c r="F1748" i="5"/>
  <c r="X1807" i="5"/>
  <c r="R1807" i="5"/>
  <c r="J1807" i="5"/>
  <c r="I1807" i="5"/>
  <c r="H1807" i="5"/>
  <c r="F1807" i="5"/>
  <c r="AB1857" i="5"/>
  <c r="AB1545" i="5"/>
  <c r="I1550" i="5"/>
  <c r="H1550" i="5"/>
  <c r="F1550" i="5"/>
  <c r="AB1551" i="5"/>
  <c r="S1618" i="5"/>
  <c r="S1622" i="5"/>
  <c r="R1631" i="5"/>
  <c r="J1631" i="5"/>
  <c r="I1631" i="5"/>
  <c r="H1631" i="5"/>
  <c r="AB1642" i="5"/>
  <c r="AB1657" i="5"/>
  <c r="T1657" i="5"/>
  <c r="S1657" i="5"/>
  <c r="AB1674" i="5"/>
  <c r="AB1689" i="5"/>
  <c r="T1689" i="5"/>
  <c r="S1689" i="5"/>
  <c r="AB1706" i="5"/>
  <c r="AB1721" i="5"/>
  <c r="T1721" i="5"/>
  <c r="S1721" i="5"/>
  <c r="X1727" i="5"/>
  <c r="R1727" i="5"/>
  <c r="J1727" i="5"/>
  <c r="I1727" i="5"/>
  <c r="H1727" i="5"/>
  <c r="T1743" i="5"/>
  <c r="S1743" i="5"/>
  <c r="AB1743" i="5"/>
  <c r="H1748" i="5"/>
  <c r="AB1909" i="5"/>
  <c r="T1909" i="5"/>
  <c r="S1909" i="5"/>
  <c r="AB1546" i="5"/>
  <c r="J1552" i="5"/>
  <c r="R1556" i="5"/>
  <c r="J1556" i="5"/>
  <c r="R1560" i="5"/>
  <c r="J1560" i="5"/>
  <c r="R1564" i="5"/>
  <c r="J1564" i="5"/>
  <c r="R1568" i="5"/>
  <c r="J1568" i="5"/>
  <c r="R1572" i="5"/>
  <c r="J1572" i="5"/>
  <c r="R1576" i="5"/>
  <c r="X1580" i="5"/>
  <c r="R1580" i="5"/>
  <c r="J1580" i="5"/>
  <c r="R1584" i="5"/>
  <c r="J1584" i="5"/>
  <c r="R1588" i="5"/>
  <c r="J1588" i="5"/>
  <c r="R1596" i="5"/>
  <c r="J1596" i="5"/>
  <c r="X1600" i="5"/>
  <c r="R1600" i="5"/>
  <c r="J1600" i="5"/>
  <c r="R1604" i="5"/>
  <c r="J1604" i="5"/>
  <c r="R1612" i="5"/>
  <c r="J1612" i="5"/>
  <c r="R1616" i="5"/>
  <c r="J1616" i="5"/>
  <c r="T1618" i="5"/>
  <c r="R1620" i="5"/>
  <c r="J1620" i="5"/>
  <c r="T1622" i="5"/>
  <c r="AB1626" i="5"/>
  <c r="AB1629" i="5"/>
  <c r="T1629" i="5"/>
  <c r="S1629" i="5"/>
  <c r="X1635" i="5"/>
  <c r="R1635" i="5"/>
  <c r="J1635" i="5"/>
  <c r="I1635" i="5"/>
  <c r="H1635" i="5"/>
  <c r="AB1646" i="5"/>
  <c r="AB1661" i="5"/>
  <c r="T1661" i="5"/>
  <c r="S1661" i="5"/>
  <c r="AB1678" i="5"/>
  <c r="AB1693" i="5"/>
  <c r="T1693" i="5"/>
  <c r="S1693" i="5"/>
  <c r="AB1725" i="5"/>
  <c r="T1725" i="5"/>
  <c r="S1725" i="5"/>
  <c r="R1756" i="5"/>
  <c r="J1756" i="5"/>
  <c r="I1756" i="5"/>
  <c r="H1756" i="5"/>
  <c r="F1756" i="5"/>
  <c r="R1768" i="5"/>
  <c r="J1768" i="5"/>
  <c r="I1768" i="5"/>
  <c r="H1768" i="5"/>
  <c r="F1768" i="5"/>
  <c r="R1890" i="5"/>
  <c r="H1890" i="5"/>
  <c r="J1890" i="5"/>
  <c r="I1890" i="5"/>
  <c r="F1890"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T1763"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AB1930" i="5"/>
  <c r="AB2040" i="5"/>
  <c r="T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T1755" i="5"/>
  <c r="F1757" i="5"/>
  <c r="X1757" i="5"/>
  <c r="R1757" i="5"/>
  <c r="I1757" i="5"/>
  <c r="AB1758" i="5"/>
  <c r="F1764" i="5"/>
  <c r="J1773" i="5"/>
  <c r="R1812" i="5"/>
  <c r="J1812" i="5"/>
  <c r="I1812" i="5"/>
  <c r="H1812" i="5"/>
  <c r="AB1814" i="5"/>
  <c r="AB1817" i="5"/>
  <c r="R1826" i="5"/>
  <c r="J1826" i="5"/>
  <c r="I1826" i="5"/>
  <c r="H1826" i="5"/>
  <c r="X1827" i="5"/>
  <c r="J1827" i="5"/>
  <c r="I1827" i="5"/>
  <c r="H1827" i="5"/>
  <c r="F1827" i="5"/>
  <c r="X1870" i="5"/>
  <c r="R1870" i="5"/>
  <c r="J1870" i="5"/>
  <c r="I1870" i="5"/>
  <c r="H1870" i="5"/>
  <c r="F1870" i="5"/>
  <c r="R1898" i="5"/>
  <c r="H1898" i="5"/>
  <c r="J1898" i="5"/>
  <c r="I1898" i="5"/>
  <c r="F1898" i="5"/>
  <c r="AB1901" i="5"/>
  <c r="T1901" i="5"/>
  <c r="S1901" i="5"/>
  <c r="T1952"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T1885" i="5"/>
  <c r="S1885" i="5"/>
  <c r="S1737" i="5"/>
  <c r="S1745" i="5"/>
  <c r="F1751" i="5"/>
  <c r="H1757" i="5"/>
  <c r="AB1762" i="5"/>
  <c r="AB1767" i="5"/>
  <c r="T1767" i="5"/>
  <c r="T1819" i="5"/>
  <c r="S1819" i="5"/>
  <c r="X1822" i="5"/>
  <c r="R1822" i="5"/>
  <c r="J1822" i="5"/>
  <c r="I1822" i="5"/>
  <c r="H1822" i="5"/>
  <c r="F1822" i="5"/>
  <c r="R1882" i="5"/>
  <c r="H1882" i="5"/>
  <c r="J1882" i="5"/>
  <c r="I1882" i="5"/>
  <c r="F1882" i="5"/>
  <c r="AB2001" i="5"/>
  <c r="AB1748" i="5"/>
  <c r="F1761" i="5"/>
  <c r="X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X1817" i="5"/>
  <c r="T1843" i="5"/>
  <c r="S1843" i="5"/>
  <c r="AB1843" i="5"/>
  <c r="T1847" i="5"/>
  <c r="S1847" i="5"/>
  <c r="AB1847" i="5"/>
  <c r="T1851" i="5"/>
  <c r="S1851" i="5"/>
  <c r="AB1851" i="5"/>
  <c r="R1910" i="5"/>
  <c r="J1910" i="5"/>
  <c r="H1910" i="5"/>
  <c r="I1910" i="5"/>
  <c r="F1910" i="5"/>
  <c r="X1910" i="5"/>
  <c r="R1942" i="5"/>
  <c r="J1942" i="5"/>
  <c r="I1942" i="5"/>
  <c r="H1942" i="5"/>
  <c r="F1942" i="5"/>
  <c r="X1942" i="5"/>
  <c r="S1733" i="5"/>
  <c r="S1735" i="5"/>
  <c r="AB1754" i="5"/>
  <c r="AB1759" i="5"/>
  <c r="T1759" i="5"/>
  <c r="J1763" i="5"/>
  <c r="I1763" i="5"/>
  <c r="H1763" i="5"/>
  <c r="X1763"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T1844" i="5"/>
  <c r="AB1848" i="5"/>
  <c r="S1848" i="5"/>
  <c r="T1848" i="5"/>
  <c r="AB1893" i="5"/>
  <c r="T1893" i="5"/>
  <c r="S1893" i="5"/>
  <c r="S1811" i="5"/>
  <c r="S1815" i="5"/>
  <c r="J1823" i="5"/>
  <c r="R1835" i="5"/>
  <c r="X1862" i="5"/>
  <c r="R1862" i="5"/>
  <c r="J1862" i="5"/>
  <c r="I1862" i="5"/>
  <c r="H1862" i="5"/>
  <c r="AB1864" i="5"/>
  <c r="T1864" i="5"/>
  <c r="S1864" i="5"/>
  <c r="R1906" i="5"/>
  <c r="H1906" i="5"/>
  <c r="J1906" i="5"/>
  <c r="I1906" i="5"/>
  <c r="F1906" i="5"/>
  <c r="R1922" i="5"/>
  <c r="J1922" i="5"/>
  <c r="H1922" i="5"/>
  <c r="I1922" i="5"/>
  <c r="F1922" i="5"/>
  <c r="AB1956" i="5"/>
  <c r="T1956" i="5"/>
  <c r="S1956" i="5"/>
  <c r="X200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F2137" i="5"/>
  <c r="X2137" i="5"/>
  <c r="R2137" i="5"/>
  <c r="J2137" i="5"/>
  <c r="I2137" i="5"/>
  <c r="H2137" i="5"/>
  <c r="T1762" i="5"/>
  <c r="T1766" i="5"/>
  <c r="T1770" i="5"/>
  <c r="T1774" i="5"/>
  <c r="S1808" i="5"/>
  <c r="AB1815" i="5"/>
  <c r="S1816" i="5"/>
  <c r="AB1820" i="5"/>
  <c r="S1823" i="5"/>
  <c r="T1828" i="5"/>
  <c r="T1835" i="5"/>
  <c r="S1835" i="5"/>
  <c r="AB1835" i="5"/>
  <c r="T1836" i="5"/>
  <c r="AB1840" i="5"/>
  <c r="R1943" i="5"/>
  <c r="J1943" i="5"/>
  <c r="I1943" i="5"/>
  <c r="H1943" i="5"/>
  <c r="F1943" i="5"/>
  <c r="R1994" i="5"/>
  <c r="J1994" i="5"/>
  <c r="I1994" i="5"/>
  <c r="H1994" i="5"/>
  <c r="F1994" i="5"/>
  <c r="AB2020" i="5"/>
  <c r="T2020" i="5"/>
  <c r="S2020" i="5"/>
  <c r="R2083" i="5"/>
  <c r="J2083" i="5"/>
  <c r="I2083" i="5"/>
  <c r="H2083" i="5"/>
  <c r="F2083" i="5"/>
  <c r="X2083" i="5"/>
  <c r="F1815" i="5"/>
  <c r="T1816" i="5"/>
  <c r="AB1825" i="5"/>
  <c r="X1835" i="5"/>
  <c r="X1842" i="5"/>
  <c r="R1842" i="5"/>
  <c r="J1842" i="5"/>
  <c r="X1846" i="5"/>
  <c r="R1846" i="5"/>
  <c r="J1846" i="5"/>
  <c r="H1846" i="5"/>
  <c r="R1850" i="5"/>
  <c r="J1850" i="5"/>
  <c r="H1850" i="5"/>
  <c r="AB1853" i="5"/>
  <c r="T1855" i="5"/>
  <c r="S1855" i="5"/>
  <c r="AB1917" i="5"/>
  <c r="T1917" i="5"/>
  <c r="S1917" i="5"/>
  <c r="X1974" i="5"/>
  <c r="R1974" i="5"/>
  <c r="J1974" i="5"/>
  <c r="I1974" i="5"/>
  <c r="H1974" i="5"/>
  <c r="F1974" i="5"/>
  <c r="AB2033" i="5"/>
  <c r="AB2082" i="5"/>
  <c r="T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23" i="5"/>
  <c r="R1923" i="5"/>
  <c r="J1923" i="5"/>
  <c r="H1923" i="5"/>
  <c r="F1923" i="5"/>
  <c r="AB1929" i="5"/>
  <c r="T1929" i="5"/>
  <c r="S1929" i="5"/>
  <c r="AB1976" i="5"/>
  <c r="T1976" i="5"/>
  <c r="S1976" i="5"/>
  <c r="I2050" i="5"/>
  <c r="H2050" i="5"/>
  <c r="R2050" i="5"/>
  <c r="J2050" i="5"/>
  <c r="F2050" i="5"/>
  <c r="I2058" i="5"/>
  <c r="H2058" i="5"/>
  <c r="R2058" i="5"/>
  <c r="J2058" i="5"/>
  <c r="F2058" i="5"/>
  <c r="I2066" i="5"/>
  <c r="H2066" i="5"/>
  <c r="R2066" i="5"/>
  <c r="J2066" i="5"/>
  <c r="F2066" i="5"/>
  <c r="I1815" i="5"/>
  <c r="F1823" i="5"/>
  <c r="H1835" i="5"/>
  <c r="X1837" i="5"/>
  <c r="I1839" i="5"/>
  <c r="F1842" i="5"/>
  <c r="AB1865" i="5"/>
  <c r="R1902" i="5"/>
  <c r="H1902" i="5"/>
  <c r="F1902" i="5"/>
  <c r="X1902" i="5"/>
  <c r="J1902" i="5"/>
  <c r="AB1913" i="5"/>
  <c r="T1913" i="5"/>
  <c r="S1913" i="5"/>
  <c r="T1940" i="5"/>
  <c r="S1940" i="5"/>
  <c r="R1962" i="5"/>
  <c r="J1962" i="5"/>
  <c r="I1962" i="5"/>
  <c r="H1962" i="5"/>
  <c r="F1962" i="5"/>
  <c r="AB1988" i="5"/>
  <c r="T1988" i="5"/>
  <c r="S1988" i="5"/>
  <c r="X2038" i="5"/>
  <c r="R2038" i="5"/>
  <c r="J2038" i="5"/>
  <c r="I2038" i="5"/>
  <c r="H2038" i="5"/>
  <c r="F2038" i="5"/>
  <c r="R2096" i="5"/>
  <c r="J2096" i="5"/>
  <c r="H2096" i="5"/>
  <c r="F2096" i="5"/>
  <c r="F2165" i="5"/>
  <c r="X2165" i="5"/>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X1907" i="5"/>
  <c r="J1907" i="5"/>
  <c r="J1911" i="5"/>
  <c r="X1915" i="5"/>
  <c r="J1915" i="5"/>
  <c r="J1919" i="5"/>
  <c r="T1932" i="5"/>
  <c r="S1932" i="5"/>
  <c r="R1934" i="5"/>
  <c r="J1934" i="5"/>
  <c r="I1934" i="5"/>
  <c r="H1934" i="5"/>
  <c r="AB1941" i="5"/>
  <c r="AB1964" i="5"/>
  <c r="T1964" i="5"/>
  <c r="S1964" i="5"/>
  <c r="AB1977" i="5"/>
  <c r="X1982" i="5"/>
  <c r="R1982" i="5"/>
  <c r="J1982" i="5"/>
  <c r="I1982" i="5"/>
  <c r="H1982" i="5"/>
  <c r="AB1996" i="5"/>
  <c r="T1996" i="5"/>
  <c r="S1996" i="5"/>
  <c r="AB2009" i="5"/>
  <c r="X2014" i="5"/>
  <c r="R2014" i="5"/>
  <c r="J2014" i="5"/>
  <c r="I2014" i="5"/>
  <c r="H2014" i="5"/>
  <c r="AB2028" i="5"/>
  <c r="T2028" i="5"/>
  <c r="S2028" i="5"/>
  <c r="AB2041" i="5"/>
  <c r="X2046" i="5"/>
  <c r="R2046" i="5"/>
  <c r="J2046" i="5"/>
  <c r="I2046" i="5"/>
  <c r="H2046" i="5"/>
  <c r="I2074" i="5"/>
  <c r="H2074" i="5"/>
  <c r="R2074" i="5"/>
  <c r="J2074" i="5"/>
  <c r="F2074" i="5"/>
  <c r="X1883" i="5"/>
  <c r="J1883" i="5"/>
  <c r="X1891" i="5"/>
  <c r="J1891" i="5"/>
  <c r="J1899" i="5"/>
  <c r="T1907" i="5"/>
  <c r="S1907" i="5"/>
  <c r="T1911" i="5"/>
  <c r="S1911" i="5"/>
  <c r="T1915" i="5"/>
  <c r="S1915" i="5"/>
  <c r="T1919" i="5"/>
  <c r="S1919" i="5"/>
  <c r="T1923" i="5"/>
  <c r="S1923" i="5"/>
  <c r="AB1923" i="5"/>
  <c r="T1944" i="5"/>
  <c r="S1944" i="5"/>
  <c r="X1947" i="5"/>
  <c r="R1947" i="5"/>
  <c r="J1947" i="5"/>
  <c r="R1970" i="5"/>
  <c r="J1970" i="5"/>
  <c r="I1970" i="5"/>
  <c r="H1970" i="5"/>
  <c r="AB1984" i="5"/>
  <c r="T1984" i="5"/>
  <c r="S1984" i="5"/>
  <c r="R2002" i="5"/>
  <c r="J2002" i="5"/>
  <c r="I2002" i="5"/>
  <c r="H2002" i="5"/>
  <c r="AB2016" i="5"/>
  <c r="T2016" i="5"/>
  <c r="S2016" i="5"/>
  <c r="J2034" i="5"/>
  <c r="T2048" i="5"/>
  <c r="S2048" i="5"/>
  <c r="AB2048" i="5"/>
  <c r="I2082" i="5"/>
  <c r="H2082" i="5"/>
  <c r="R2082" i="5"/>
  <c r="J2082" i="5"/>
  <c r="F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R2250" i="5"/>
  <c r="F2250" i="5"/>
  <c r="S1859" i="5"/>
  <c r="S1863" i="5"/>
  <c r="S1867" i="5"/>
  <c r="S1871" i="5"/>
  <c r="F1872" i="5"/>
  <c r="AB1880" i="5"/>
  <c r="AB1888" i="5"/>
  <c r="AB1896" i="5"/>
  <c r="AB1904" i="5"/>
  <c r="AB1907" i="5"/>
  <c r="AB1911" i="5"/>
  <c r="AB1915" i="5"/>
  <c r="AB1919" i="5"/>
  <c r="T1924" i="5"/>
  <c r="S1924" i="5"/>
  <c r="R1926" i="5"/>
  <c r="J1926" i="5"/>
  <c r="I1926" i="5"/>
  <c r="H1926" i="5"/>
  <c r="R1927" i="5"/>
  <c r="J1927" i="5"/>
  <c r="AB1944" i="5"/>
  <c r="X1958" i="5"/>
  <c r="AB1972" i="5"/>
  <c r="T1972" i="5"/>
  <c r="S1972" i="5"/>
  <c r="X1990" i="5"/>
  <c r="R1990" i="5"/>
  <c r="J1990" i="5"/>
  <c r="I1990" i="5"/>
  <c r="H1990" i="5"/>
  <c r="AB2004" i="5"/>
  <c r="T2004" i="5"/>
  <c r="S2004" i="5"/>
  <c r="X2022" i="5"/>
  <c r="R2022" i="5"/>
  <c r="J2022" i="5"/>
  <c r="I2022" i="5"/>
  <c r="H2022" i="5"/>
  <c r="AB2036" i="5"/>
  <c r="T2036" i="5"/>
  <c r="S2036" i="5"/>
  <c r="I2078" i="5"/>
  <c r="H2078" i="5"/>
  <c r="R2078" i="5"/>
  <c r="J2078" i="5"/>
  <c r="F2078" i="5"/>
  <c r="X2078" i="5"/>
  <c r="R2148" i="5"/>
  <c r="J2148" i="5"/>
  <c r="I2148" i="5"/>
  <c r="H2148" i="5"/>
  <c r="F2148"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X1934" i="5"/>
  <c r="T1936" i="5"/>
  <c r="S1936" i="5"/>
  <c r="R1938" i="5"/>
  <c r="J1938" i="5"/>
  <c r="I1938" i="5"/>
  <c r="H1938" i="5"/>
  <c r="AB1945" i="5"/>
  <c r="AB1960" i="5"/>
  <c r="T1960" i="5"/>
  <c r="S1960" i="5"/>
  <c r="AB1973" i="5"/>
  <c r="R1978" i="5"/>
  <c r="J1978" i="5"/>
  <c r="I1978" i="5"/>
  <c r="H1978" i="5"/>
  <c r="AB1992" i="5"/>
  <c r="T1992" i="5"/>
  <c r="S1992" i="5"/>
  <c r="AB2005" i="5"/>
  <c r="X2010" i="5"/>
  <c r="R2010" i="5"/>
  <c r="AB2024" i="5"/>
  <c r="T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X1998" i="5"/>
  <c r="R1998" i="5"/>
  <c r="J1998" i="5"/>
  <c r="I1998" i="5"/>
  <c r="H1998" i="5"/>
  <c r="AB2012" i="5"/>
  <c r="T2012" i="5"/>
  <c r="S2012" i="5"/>
  <c r="F2014" i="5"/>
  <c r="X2030"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X2223" i="5"/>
  <c r="I2223" i="5"/>
  <c r="H2223" i="5"/>
  <c r="X1873" i="5"/>
  <c r="AB1873" i="5"/>
  <c r="R1877" i="5"/>
  <c r="X1881" i="5"/>
  <c r="AB1881" i="5"/>
  <c r="H1883" i="5"/>
  <c r="R1885" i="5"/>
  <c r="X1889" i="5"/>
  <c r="AB1889" i="5"/>
  <c r="H1891" i="5"/>
  <c r="R1893" i="5"/>
  <c r="X1897" i="5"/>
  <c r="R1901" i="5"/>
  <c r="X1905" i="5"/>
  <c r="H1907" i="5"/>
  <c r="AB1908" i="5"/>
  <c r="H1911" i="5"/>
  <c r="AB1912" i="5"/>
  <c r="H1915" i="5"/>
  <c r="AB1916" i="5"/>
  <c r="H1919" i="5"/>
  <c r="AB1920" i="5"/>
  <c r="X1926" i="5"/>
  <c r="T1928" i="5"/>
  <c r="S1928" i="5"/>
  <c r="X1931" i="5"/>
  <c r="R1931" i="5"/>
  <c r="J1931" i="5"/>
  <c r="AB1937" i="5"/>
  <c r="S1941" i="5"/>
  <c r="F1947" i="5"/>
  <c r="AB1948" i="5"/>
  <c r="AB1950" i="5"/>
  <c r="AB1968" i="5"/>
  <c r="T1968" i="5"/>
  <c r="S1968" i="5"/>
  <c r="F1970" i="5"/>
  <c r="AB1981" i="5"/>
  <c r="R1986" i="5"/>
  <c r="J1986" i="5"/>
  <c r="I1986" i="5"/>
  <c r="H1986" i="5"/>
  <c r="AB2000" i="5"/>
  <c r="T2000" i="5"/>
  <c r="S2000" i="5"/>
  <c r="F2002" i="5"/>
  <c r="AB2013" i="5"/>
  <c r="R2018" i="5"/>
  <c r="J2018" i="5"/>
  <c r="I2018" i="5"/>
  <c r="H2018" i="5"/>
  <c r="AB2032" i="5"/>
  <c r="T2032" i="5"/>
  <c r="S2032" i="5"/>
  <c r="F2034" i="5"/>
  <c r="AB2045" i="5"/>
  <c r="S2053" i="5"/>
  <c r="S2061" i="5"/>
  <c r="X2063" i="5"/>
  <c r="R2071" i="5"/>
  <c r="J2071" i="5"/>
  <c r="I2071" i="5"/>
  <c r="H2071" i="5"/>
  <c r="T2081" i="5"/>
  <c r="AB2081" i="5"/>
  <c r="S2081" i="5"/>
  <c r="R2092" i="5"/>
  <c r="J2092" i="5"/>
  <c r="H2092" i="5"/>
  <c r="F2092" i="5"/>
  <c r="X2108"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X2120" i="5"/>
  <c r="R2151" i="5"/>
  <c r="J2151" i="5"/>
  <c r="I2151" i="5"/>
  <c r="H2151" i="5"/>
  <c r="F2151" i="5"/>
  <c r="AB2181" i="5"/>
  <c r="T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R2084" i="5"/>
  <c r="F2133" i="5"/>
  <c r="X2133" i="5"/>
  <c r="R2133" i="5"/>
  <c r="J2133" i="5"/>
  <c r="I2133"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55" i="5"/>
  <c r="X1959" i="5"/>
  <c r="X1963" i="5"/>
  <c r="X1971" i="5"/>
  <c r="X1979" i="5"/>
  <c r="X1983" i="5"/>
  <c r="X1987" i="5"/>
  <c r="X1995" i="5"/>
  <c r="X2003" i="5"/>
  <c r="X2019" i="5"/>
  <c r="X2027" i="5"/>
  <c r="X2031" i="5"/>
  <c r="X2035" i="5"/>
  <c r="R2052" i="5"/>
  <c r="R2060" i="5"/>
  <c r="X2079" i="5"/>
  <c r="R2080" i="5"/>
  <c r="AB2085" i="5"/>
  <c r="T2086" i="5"/>
  <c r="T2169" i="5"/>
  <c r="S2169" i="5"/>
  <c r="AB2169" i="5"/>
  <c r="R2187" i="5"/>
  <c r="J2187" i="5"/>
  <c r="I2187" i="5"/>
  <c r="H2187" i="5"/>
  <c r="F2187" i="5"/>
  <c r="X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X2169" i="5"/>
  <c r="R2169" i="5"/>
  <c r="J2169" i="5"/>
  <c r="I2169" i="5"/>
  <c r="H2169" i="5"/>
  <c r="T2173" i="5"/>
  <c r="S2173" i="5"/>
  <c r="AB2173" i="5"/>
  <c r="S2216" i="5"/>
  <c r="AB2216" i="5"/>
  <c r="T2216" i="5"/>
  <c r="R2267" i="5"/>
  <c r="J2267" i="5"/>
  <c r="H2267" i="5"/>
  <c r="F2267" i="5"/>
  <c r="X2267" i="5"/>
  <c r="I2267" i="5"/>
  <c r="AB2050" i="5"/>
  <c r="T2050" i="5"/>
  <c r="AB2058" i="5"/>
  <c r="T2058" i="5"/>
  <c r="AB2066" i="5"/>
  <c r="T2066" i="5"/>
  <c r="AB2074" i="5"/>
  <c r="T2074" i="5"/>
  <c r="R2152" i="5"/>
  <c r="J2152" i="5"/>
  <c r="I2152" i="5"/>
  <c r="H2152" i="5"/>
  <c r="F2152" i="5"/>
  <c r="I2192" i="5"/>
  <c r="R2192" i="5"/>
  <c r="J2192" i="5"/>
  <c r="H2192" i="5"/>
  <c r="F2192" i="5"/>
  <c r="J2116" i="5"/>
  <c r="F2124" i="5"/>
  <c r="T2125" i="5"/>
  <c r="S2125" i="5"/>
  <c r="AB2125" i="5"/>
  <c r="R2127" i="5"/>
  <c r="J2127" i="5"/>
  <c r="I2127" i="5"/>
  <c r="H2127" i="5"/>
  <c r="J2129" i="5"/>
  <c r="F2141" i="5"/>
  <c r="X2141" i="5"/>
  <c r="F2144" i="5"/>
  <c r="T2145" i="5"/>
  <c r="S2145" i="5"/>
  <c r="J2156" i="5"/>
  <c r="J2161" i="5"/>
  <c r="F2173" i="5"/>
  <c r="X2173" i="5"/>
  <c r="AB2177" i="5"/>
  <c r="T2177" i="5"/>
  <c r="S2177" i="5"/>
  <c r="I2200" i="5"/>
  <c r="R2200" i="5"/>
  <c r="J2200" i="5"/>
  <c r="H2200" i="5"/>
  <c r="F2200" i="5"/>
  <c r="AB2237" i="5"/>
  <c r="R2243" i="5"/>
  <c r="J2243" i="5"/>
  <c r="I2243" i="5"/>
  <c r="H2243" i="5"/>
  <c r="F2243" i="5"/>
  <c r="X2243" i="5"/>
  <c r="J2266" i="5"/>
  <c r="I2266" i="5"/>
  <c r="H2266" i="5"/>
  <c r="X2270" i="5"/>
  <c r="F2270" i="5"/>
  <c r="J2270" i="5"/>
  <c r="R2270" i="5"/>
  <c r="I2270" i="5"/>
  <c r="H2270" i="5"/>
  <c r="I2315" i="5"/>
  <c r="H2315" i="5"/>
  <c r="R2315" i="5"/>
  <c r="X2315" i="5"/>
  <c r="J2315" i="5"/>
  <c r="F2315" i="5"/>
  <c r="J2370" i="5"/>
  <c r="R2370" i="5"/>
  <c r="I2370" i="5"/>
  <c r="H2370" i="5"/>
  <c r="F2370" i="5"/>
  <c r="R2116" i="5"/>
  <c r="X2117" i="5"/>
  <c r="F2125" i="5"/>
  <c r="X2125" i="5"/>
  <c r="R2128" i="5"/>
  <c r="J2128" i="5"/>
  <c r="R2131" i="5"/>
  <c r="J2131" i="5"/>
  <c r="I2131" i="5"/>
  <c r="H2131" i="5"/>
  <c r="S2134" i="5"/>
  <c r="H2140" i="5"/>
  <c r="H2141" i="5"/>
  <c r="F2145" i="5"/>
  <c r="X2145" i="5"/>
  <c r="T2149" i="5"/>
  <c r="S2149" i="5"/>
  <c r="S2166" i="5"/>
  <c r="H2173" i="5"/>
  <c r="H2177" i="5"/>
  <c r="F2177" i="5"/>
  <c r="X2177" i="5"/>
  <c r="S2178" i="5"/>
  <c r="X2190" i="5"/>
  <c r="I2208" i="5"/>
  <c r="R2208" i="5"/>
  <c r="J2208" i="5"/>
  <c r="H2208" i="5"/>
  <c r="F2208" i="5"/>
  <c r="R2273" i="5"/>
  <c r="I2273" i="5"/>
  <c r="H2273" i="5"/>
  <c r="F2273" i="5"/>
  <c r="J2273" i="5"/>
  <c r="X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X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AB2130" i="5"/>
  <c r="AB2135" i="5"/>
  <c r="X2136" i="5"/>
  <c r="R2136" i="5"/>
  <c r="J2136" i="5"/>
  <c r="J2141" i="5"/>
  <c r="I2145" i="5"/>
  <c r="T2157" i="5"/>
  <c r="S2157" i="5"/>
  <c r="AB2162" i="5"/>
  <c r="AB2167" i="5"/>
  <c r="R2168" i="5"/>
  <c r="J2168" i="5"/>
  <c r="J2173" i="5"/>
  <c r="J2177" i="5"/>
  <c r="AB2182" i="5"/>
  <c r="H2189" i="5"/>
  <c r="F2189" i="5"/>
  <c r="X2189" i="5"/>
  <c r="S2192" i="5"/>
  <c r="AB2192" i="5"/>
  <c r="T2195" i="5"/>
  <c r="S2203" i="5"/>
  <c r="AB2219" i="5"/>
  <c r="AB2241" i="5"/>
  <c r="AB2280" i="5"/>
  <c r="S2311" i="5"/>
  <c r="T2311" i="5"/>
  <c r="AB2311" i="5"/>
  <c r="T2129" i="5"/>
  <c r="S2129" i="5"/>
  <c r="AB2134" i="5"/>
  <c r="AB2139" i="5"/>
  <c r="X2140" i="5"/>
  <c r="R2140" i="5"/>
  <c r="J2140" i="5"/>
  <c r="F2157" i="5"/>
  <c r="X2157" i="5"/>
  <c r="T2161" i="5"/>
  <c r="S2161" i="5"/>
  <c r="AB2166" i="5"/>
  <c r="AB2171" i="5"/>
  <c r="R2172" i="5"/>
  <c r="AB2185" i="5"/>
  <c r="T2185" i="5"/>
  <c r="S2185" i="5"/>
  <c r="J2190" i="5"/>
  <c r="I2190" i="5"/>
  <c r="H2190" i="5"/>
  <c r="F2190" i="5"/>
  <c r="H2194" i="5"/>
  <c r="R2194" i="5"/>
  <c r="J2194" i="5"/>
  <c r="I2194" i="5"/>
  <c r="J2195" i="5"/>
  <c r="R2195" i="5"/>
  <c r="I2195" i="5"/>
  <c r="H2195" i="5"/>
  <c r="F2195" i="5"/>
  <c r="X2195" i="5"/>
  <c r="S2200" i="5"/>
  <c r="AB2200" i="5"/>
  <c r="I2226" i="5"/>
  <c r="H2226" i="5"/>
  <c r="R2226" i="5"/>
  <c r="J2226" i="5"/>
  <c r="F2226" i="5"/>
  <c r="J2242" i="5"/>
  <c r="I2242" i="5"/>
  <c r="H2242" i="5"/>
  <c r="X2242" i="5"/>
  <c r="F2242" i="5"/>
  <c r="AB2254" i="5"/>
  <c r="T2254" i="5"/>
  <c r="S2254" i="5"/>
  <c r="AB2258" i="5"/>
  <c r="T2258" i="5"/>
  <c r="S2258" i="5"/>
  <c r="AB2265" i="5"/>
  <c r="AB2269" i="5"/>
  <c r="AB2303" i="5"/>
  <c r="AB2119" i="5"/>
  <c r="R2124" i="5"/>
  <c r="J2124" i="5"/>
  <c r="F2129" i="5"/>
  <c r="X2129" i="5"/>
  <c r="T2133" i="5"/>
  <c r="S2133" i="5"/>
  <c r="AB2138" i="5"/>
  <c r="AB2143" i="5"/>
  <c r="R2144" i="5"/>
  <c r="J2144" i="5"/>
  <c r="F2161" i="5"/>
  <c r="X2161" i="5"/>
  <c r="T2165" i="5"/>
  <c r="S2165" i="5"/>
  <c r="AB2170" i="5"/>
  <c r="AB2175" i="5"/>
  <c r="AB2178" i="5"/>
  <c r="H2185" i="5"/>
  <c r="F2185" i="5"/>
  <c r="X2185" i="5"/>
  <c r="H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AB2275" i="5"/>
  <c r="T2275" i="5"/>
  <c r="S2275" i="5"/>
  <c r="R2284" i="5"/>
  <c r="J2284" i="5"/>
  <c r="I2284" i="5"/>
  <c r="H2284" i="5"/>
  <c r="F2284" i="5"/>
  <c r="J2176" i="5"/>
  <c r="J2184" i="5"/>
  <c r="J2188" i="5"/>
  <c r="AB2198" i="5"/>
  <c r="T2198" i="5"/>
  <c r="X2198" i="5"/>
  <c r="AB2206" i="5"/>
  <c r="T2206" i="5"/>
  <c r="H2206" i="5"/>
  <c r="X2206" i="5"/>
  <c r="AB2214" i="5"/>
  <c r="T2214" i="5"/>
  <c r="AB2222" i="5"/>
  <c r="T2222" i="5"/>
  <c r="AB2227" i="5"/>
  <c r="AB2250" i="5"/>
  <c r="T2250" i="5"/>
  <c r="X2251" i="5"/>
  <c r="F2255" i="5"/>
  <c r="AB2261" i="5"/>
  <c r="T2302" i="5"/>
  <c r="AB2302" i="5"/>
  <c r="S2302" i="5"/>
  <c r="J2353" i="5"/>
  <c r="R2353" i="5"/>
  <c r="I2353" i="5"/>
  <c r="H2353" i="5"/>
  <c r="F2353" i="5"/>
  <c r="X2353" i="5"/>
  <c r="R2176" i="5"/>
  <c r="R2184" i="5"/>
  <c r="R2188" i="5"/>
  <c r="S2191" i="5"/>
  <c r="T2196" i="5"/>
  <c r="S2199" i="5"/>
  <c r="T2204" i="5"/>
  <c r="S2207" i="5"/>
  <c r="T2212" i="5"/>
  <c r="S2215" i="5"/>
  <c r="T2220" i="5"/>
  <c r="T2228" i="5"/>
  <c r="S2228" i="5"/>
  <c r="R2235" i="5"/>
  <c r="J2235" i="5"/>
  <c r="I2235" i="5"/>
  <c r="AB2246" i="5"/>
  <c r="T2246" i="5"/>
  <c r="F2251" i="5"/>
  <c r="F2254" i="5"/>
  <c r="AB2257" i="5"/>
  <c r="R2263" i="5"/>
  <c r="J2263" i="5"/>
  <c r="I2263" i="5"/>
  <c r="I2285" i="5"/>
  <c r="F2290" i="5"/>
  <c r="R2290" i="5"/>
  <c r="J2290" i="5"/>
  <c r="I2290" i="5"/>
  <c r="X2306" i="5"/>
  <c r="J2306" i="5"/>
  <c r="F2306" i="5"/>
  <c r="I2306" i="5"/>
  <c r="H2306" i="5"/>
  <c r="I2311" i="5"/>
  <c r="H2311" i="5"/>
  <c r="R2311" i="5"/>
  <c r="J2311" i="5"/>
  <c r="F2311" i="5"/>
  <c r="X2321" i="5"/>
  <c r="R2321" i="5"/>
  <c r="F2321" i="5"/>
  <c r="J2321" i="5"/>
  <c r="I2321" i="5"/>
  <c r="H2321" i="5"/>
  <c r="R2348" i="5"/>
  <c r="J2348" i="5"/>
  <c r="I2348" i="5"/>
  <c r="H2348" i="5"/>
  <c r="F2348" i="5"/>
  <c r="F2193" i="5"/>
  <c r="R2193" i="5"/>
  <c r="X2193" i="5"/>
  <c r="F2198" i="5"/>
  <c r="F2201" i="5"/>
  <c r="R2201" i="5"/>
  <c r="X2201" i="5"/>
  <c r="F2206" i="5"/>
  <c r="F2209" i="5"/>
  <c r="R2209" i="5"/>
  <c r="X2209" i="5"/>
  <c r="F2217" i="5"/>
  <c r="R2217" i="5"/>
  <c r="AB2223" i="5"/>
  <c r="I2224" i="5"/>
  <c r="AB2230" i="5"/>
  <c r="T2230" i="5"/>
  <c r="AB2242" i="5"/>
  <c r="T2242" i="5"/>
  <c r="AB2253" i="5"/>
  <c r="R2259" i="5"/>
  <c r="J2259" i="5"/>
  <c r="I2259" i="5"/>
  <c r="AB2268" i="5"/>
  <c r="AB2284" i="5"/>
  <c r="X2294" i="5"/>
  <c r="R2294" i="5"/>
  <c r="J2294" i="5"/>
  <c r="I2294" i="5"/>
  <c r="H2294" i="5"/>
  <c r="F2298" i="5"/>
  <c r="R2298" i="5"/>
  <c r="J2298" i="5"/>
  <c r="I2298" i="5"/>
  <c r="R2306" i="5"/>
  <c r="T2224" i="5"/>
  <c r="S2224" i="5"/>
  <c r="X2235" i="5"/>
  <c r="AB2238" i="5"/>
  <c r="T2238" i="5"/>
  <c r="AB2249" i="5"/>
  <c r="R2255" i="5"/>
  <c r="J2255" i="5"/>
  <c r="I2255" i="5"/>
  <c r="X2285" i="5"/>
  <c r="R2285" i="5"/>
  <c r="H2285" i="5"/>
  <c r="F2285" i="5"/>
  <c r="J2316" i="5"/>
  <c r="AB2343" i="5"/>
  <c r="T2343" i="5"/>
  <c r="S2343" i="5"/>
  <c r="F2367" i="5"/>
  <c r="R2367" i="5"/>
  <c r="J2367" i="5"/>
  <c r="I2367" i="5"/>
  <c r="H2367" i="5"/>
  <c r="X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X2254" i="5"/>
  <c r="AB2266" i="5"/>
  <c r="T2266" i="5"/>
  <c r="I2279" i="5"/>
  <c r="F2279" i="5"/>
  <c r="R2279" i="5"/>
  <c r="J2279" i="5"/>
  <c r="T2310" i="5"/>
  <c r="AB2310" i="5"/>
  <c r="S2310" i="5"/>
  <c r="R2340" i="5"/>
  <c r="J2340" i="5"/>
  <c r="I2340" i="5"/>
  <c r="F2340" i="5"/>
  <c r="H2340" i="5"/>
  <c r="J2347" i="5"/>
  <c r="I2347" i="5"/>
  <c r="H2347" i="5"/>
  <c r="X2347" i="5"/>
  <c r="R2347" i="5"/>
  <c r="F2347" i="5"/>
  <c r="AB2262" i="5"/>
  <c r="T2262" i="5"/>
  <c r="R2276" i="5"/>
  <c r="X2276" i="5"/>
  <c r="J2276" i="5"/>
  <c r="H2276" i="5"/>
  <c r="I2287" i="5"/>
  <c r="R2287" i="5"/>
  <c r="J2287" i="5"/>
  <c r="H2287" i="5"/>
  <c r="S2303" i="5"/>
  <c r="T2303" i="5"/>
  <c r="I2319" i="5"/>
  <c r="H2319" i="5"/>
  <c r="F2319" i="5"/>
  <c r="R2319" i="5"/>
  <c r="J2319" i="5"/>
  <c r="I2228" i="5"/>
  <c r="I2232" i="5"/>
  <c r="I2236" i="5"/>
  <c r="J2272" i="5"/>
  <c r="T2277" i="5"/>
  <c r="AB2277" i="5"/>
  <c r="H2281" i="5"/>
  <c r="F2302" i="5"/>
  <c r="R2304" i="5"/>
  <c r="I2304" i="5"/>
  <c r="AB2314" i="5"/>
  <c r="AB2319" i="5"/>
  <c r="S2319" i="5"/>
  <c r="AB2327" i="5"/>
  <c r="AB2331" i="5"/>
  <c r="T2331" i="5"/>
  <c r="J2339" i="5"/>
  <c r="I2339" i="5"/>
  <c r="H2339" i="5"/>
  <c r="X2339" i="5"/>
  <c r="I2307" i="5"/>
  <c r="F2307" i="5"/>
  <c r="R2312" i="5"/>
  <c r="I2312" i="5"/>
  <c r="T2322" i="5"/>
  <c r="AB2322" i="5"/>
  <c r="AB2365" i="5"/>
  <c r="S2365" i="5"/>
  <c r="S2270" i="5"/>
  <c r="S2272" i="5"/>
  <c r="T2278" i="5"/>
  <c r="S2283" i="5"/>
  <c r="X2305" i="5"/>
  <c r="R2305" i="5"/>
  <c r="I2305" i="5"/>
  <c r="T2318" i="5"/>
  <c r="S2318" i="5"/>
  <c r="AB2347" i="5"/>
  <c r="T2347" i="5"/>
  <c r="F2359" i="5"/>
  <c r="R2359" i="5"/>
  <c r="J2359" i="5"/>
  <c r="I2359" i="5"/>
  <c r="H2359" i="5"/>
  <c r="J2373" i="5"/>
  <c r="H2373" i="5"/>
  <c r="R2373" i="5"/>
  <c r="I2373" i="5"/>
  <c r="X2373" i="5"/>
  <c r="F2373" i="5"/>
  <c r="AB2410" i="5"/>
  <c r="T2410" i="5"/>
  <c r="S2410" i="5"/>
  <c r="AB2423" i="5"/>
  <c r="S2236" i="5"/>
  <c r="S2240" i="5"/>
  <c r="S2244" i="5"/>
  <c r="S2248" i="5"/>
  <c r="S2252" i="5"/>
  <c r="S2256" i="5"/>
  <c r="S2260" i="5"/>
  <c r="S2264" i="5"/>
  <c r="R2281" i="5"/>
  <c r="S2286" i="5"/>
  <c r="R2296" i="5"/>
  <c r="I2296" i="5"/>
  <c r="F2305" i="5"/>
  <c r="R2308" i="5"/>
  <c r="I2308" i="5"/>
  <c r="H2308" i="5"/>
  <c r="F2312" i="5"/>
  <c r="X2313" i="5"/>
  <c r="R2313" i="5"/>
  <c r="I2313" i="5"/>
  <c r="AB2330" i="5"/>
  <c r="T2330" i="5"/>
  <c r="R2336" i="5"/>
  <c r="J2336" i="5"/>
  <c r="I2336" i="5"/>
  <c r="S2387" i="5"/>
  <c r="T2387" i="5"/>
  <c r="S2267" i="5"/>
  <c r="S2274" i="5"/>
  <c r="S2281" i="5"/>
  <c r="T2286" i="5"/>
  <c r="X2301" i="5"/>
  <c r="R2301" i="5"/>
  <c r="H2301" i="5"/>
  <c r="X2307" i="5"/>
  <c r="H2312" i="5"/>
  <c r="F2313" i="5"/>
  <c r="AB2339" i="5"/>
  <c r="T2339" i="5"/>
  <c r="S2339" i="5"/>
  <c r="AB2342" i="5"/>
  <c r="T2365" i="5"/>
  <c r="AB2382" i="5"/>
  <c r="S2382" i="5"/>
  <c r="T2382" i="5"/>
  <c r="AB2270" i="5"/>
  <c r="F2272" i="5"/>
  <c r="AB2283" i="5"/>
  <c r="X2293" i="5"/>
  <c r="R2293" i="5"/>
  <c r="X2302"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T2335" i="5"/>
  <c r="AB2346" i="5"/>
  <c r="AB2352" i="5"/>
  <c r="T2352" i="5"/>
  <c r="S2358" i="5"/>
  <c r="AB2358" i="5"/>
  <c r="S2363" i="5"/>
  <c r="AB2363" i="5"/>
  <c r="S2374" i="5"/>
  <c r="AB2374" i="5"/>
  <c r="T2381" i="5"/>
  <c r="AB2381" i="5"/>
  <c r="S2381" i="5"/>
  <c r="F2436" i="5"/>
  <c r="J2436" i="5"/>
  <c r="I2436" i="5"/>
  <c r="H2436" i="5"/>
  <c r="R2436" i="5"/>
  <c r="AB2326" i="5"/>
  <c r="T2326" i="5"/>
  <c r="AB2334" i="5"/>
  <c r="R2344" i="5"/>
  <c r="J2344" i="5"/>
  <c r="I2344" i="5"/>
  <c r="AB2351" i="5"/>
  <c r="AB2357" i="5"/>
  <c r="S2357" i="5"/>
  <c r="J2365" i="5"/>
  <c r="H2365" i="5"/>
  <c r="R2365" i="5"/>
  <c r="I2365" i="5"/>
  <c r="X2365" i="5"/>
  <c r="AB2373" i="5"/>
  <c r="S2373" i="5"/>
  <c r="T2393" i="5"/>
  <c r="AB2393" i="5"/>
  <c r="S2393" i="5"/>
  <c r="R2399" i="5"/>
  <c r="J2399" i="5"/>
  <c r="I2399" i="5"/>
  <c r="H2399" i="5"/>
  <c r="F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X2387" i="5"/>
  <c r="T2389" i="5"/>
  <c r="AB2389" i="5"/>
  <c r="S2389" i="5"/>
  <c r="F2393" i="5"/>
  <c r="X2393" i="5"/>
  <c r="R2393" i="5"/>
  <c r="J2393" i="5"/>
  <c r="I2393" i="5"/>
  <c r="H2393" i="5"/>
  <c r="AB2415" i="5"/>
  <c r="D14" i="6"/>
  <c r="T2379" i="5"/>
  <c r="AB2403" i="5"/>
  <c r="R2419" i="5"/>
  <c r="J2419" i="5"/>
  <c r="I2419" i="5"/>
  <c r="H2419" i="5"/>
  <c r="F2419" i="5"/>
  <c r="X2419" i="5"/>
  <c r="R2444" i="5"/>
  <c r="J2444" i="5"/>
  <c r="I2444" i="5"/>
  <c r="H2444" i="5"/>
  <c r="F2444" i="5"/>
  <c r="X2444" i="5"/>
  <c r="J2459" i="5"/>
  <c r="I2459" i="5"/>
  <c r="R2459" i="5"/>
  <c r="H2459" i="5"/>
  <c r="F2459" i="5"/>
  <c r="X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R2411" i="5"/>
  <c r="J2411" i="5"/>
  <c r="I2411" i="5"/>
  <c r="H2411" i="5"/>
  <c r="J2497" i="5"/>
  <c r="I2497" i="5"/>
  <c r="H2497" i="5"/>
  <c r="R2497" i="5"/>
  <c r="F2497" i="5"/>
  <c r="H2355" i="5"/>
  <c r="S2356" i="5"/>
  <c r="AB2379" i="5"/>
  <c r="R2380" i="5"/>
  <c r="H2387" i="5"/>
  <c r="AB2399" i="5"/>
  <c r="AB2350" i="5"/>
  <c r="F2352" i="5"/>
  <c r="I2355" i="5"/>
  <c r="T2356" i="5"/>
  <c r="F2358" i="5"/>
  <c r="AB2364" i="5"/>
  <c r="T2364" i="5"/>
  <c r="F2366" i="5"/>
  <c r="AB2372" i="5"/>
  <c r="T2372" i="5"/>
  <c r="F2374" i="5"/>
  <c r="R2387" i="5"/>
  <c r="R2400" i="5"/>
  <c r="J2400" i="5"/>
  <c r="I2400" i="5"/>
  <c r="H2400" i="5"/>
  <c r="F2400" i="5"/>
  <c r="R2407" i="5"/>
  <c r="J2407" i="5"/>
  <c r="I2407" i="5"/>
  <c r="H2407" i="5"/>
  <c r="F2407" i="5"/>
  <c r="F2411" i="5"/>
  <c r="X2412" i="5"/>
  <c r="R2412" i="5"/>
  <c r="J2412" i="5"/>
  <c r="I2412" i="5"/>
  <c r="F2412" i="5"/>
  <c r="AB2422" i="5"/>
  <c r="T2422" i="5"/>
  <c r="S2422" i="5"/>
  <c r="J2448" i="5"/>
  <c r="I2448" i="5"/>
  <c r="H2448" i="5"/>
  <c r="F2448" i="5"/>
  <c r="R2448" i="5"/>
  <c r="J2355" i="5"/>
  <c r="T2359" i="5"/>
  <c r="T2362" i="5"/>
  <c r="H2364" i="5"/>
  <c r="F2364" i="5"/>
  <c r="T2367" i="5"/>
  <c r="T2370" i="5"/>
  <c r="H2372" i="5"/>
  <c r="F2372" i="5"/>
  <c r="T2375" i="5"/>
  <c r="T2378" i="5"/>
  <c r="S2385" i="5"/>
  <c r="S2386" i="5"/>
  <c r="R2388" i="5"/>
  <c r="I2388" i="5"/>
  <c r="H2388" i="5"/>
  <c r="F2388" i="5"/>
  <c r="AB2391" i="5"/>
  <c r="S2397" i="5"/>
  <c r="R2420" i="5"/>
  <c r="J2420" i="5"/>
  <c r="I2420" i="5"/>
  <c r="H2420" i="5"/>
  <c r="F2420" i="5"/>
  <c r="AB2454" i="5"/>
  <c r="T2454" i="5"/>
  <c r="S2454" i="5"/>
  <c r="H2474" i="5"/>
  <c r="R2474" i="5"/>
  <c r="J2474" i="5"/>
  <c r="F2474" i="5"/>
  <c r="T2478" i="5"/>
  <c r="S2478" i="5"/>
  <c r="AB2478" i="5"/>
  <c r="T2401" i="5"/>
  <c r="S2401" i="5"/>
  <c r="AB2406" i="5"/>
  <c r="AB2407" i="5"/>
  <c r="AB2414" i="5"/>
  <c r="T2414" i="5"/>
  <c r="R2424" i="5"/>
  <c r="J2424" i="5"/>
  <c r="I2424" i="5"/>
  <c r="AB2443" i="5"/>
  <c r="T2443" i="5"/>
  <c r="S2443" i="5"/>
  <c r="AB2467" i="5"/>
  <c r="T2467" i="5"/>
  <c r="S2467" i="5"/>
  <c r="R2472" i="5"/>
  <c r="I2472" i="5"/>
  <c r="H2472" i="5"/>
  <c r="F2472" i="5"/>
  <c r="T2405" i="5"/>
  <c r="S2405" i="5"/>
  <c r="AB2419" i="5"/>
  <c r="AB2426" i="5"/>
  <c r="T2426" i="5"/>
  <c r="S2452" i="5"/>
  <c r="AB2452" i="5"/>
  <c r="T2452" i="5"/>
  <c r="J2455" i="5"/>
  <c r="I2455" i="5"/>
  <c r="R2455" i="5"/>
  <c r="H2455" i="5"/>
  <c r="J2475" i="5"/>
  <c r="I2475" i="5"/>
  <c r="R2475" i="5"/>
  <c r="H2475" i="5"/>
  <c r="F2475" i="5"/>
  <c r="X2475" i="5"/>
  <c r="AB2486" i="5"/>
  <c r="T2486" i="5"/>
  <c r="S2486" i="5"/>
  <c r="T2495" i="5"/>
  <c r="S2495" i="5"/>
  <c r="F2381" i="5"/>
  <c r="X2381" i="5"/>
  <c r="F2389" i="5"/>
  <c r="X2389" i="5"/>
  <c r="AB2431" i="5"/>
  <c r="F2455" i="5"/>
  <c r="H2481" i="5"/>
  <c r="I2481" i="5"/>
  <c r="F2481" i="5"/>
  <c r="X2481" i="5"/>
  <c r="R2481" i="5"/>
  <c r="J2481" i="5"/>
  <c r="AB2390" i="5"/>
  <c r="T2390" i="5"/>
  <c r="AB2411" i="5"/>
  <c r="X2411" i="5"/>
  <c r="AB2418" i="5"/>
  <c r="T2418" i="5"/>
  <c r="R2428" i="5"/>
  <c r="J2428" i="5"/>
  <c r="I2428" i="5"/>
  <c r="S2436" i="5"/>
  <c r="AB2436" i="5"/>
  <c r="H2446" i="5"/>
  <c r="R2446" i="5"/>
  <c r="J2446" i="5"/>
  <c r="F2446" i="5"/>
  <c r="X2446" i="5"/>
  <c r="T2484" i="5"/>
  <c r="AB2484" i="5"/>
  <c r="S2484" i="5"/>
  <c r="AB2430" i="5"/>
  <c r="T2430" i="5"/>
  <c r="J2435" i="5"/>
  <c r="R2435" i="5"/>
  <c r="I2435" i="5"/>
  <c r="H2435" i="5"/>
  <c r="S2440" i="5"/>
  <c r="T2440" i="5"/>
  <c r="AB2440" i="5"/>
  <c r="J2501" i="5"/>
  <c r="I2501" i="5"/>
  <c r="H2501" i="5"/>
  <c r="R2501" i="5"/>
  <c r="F2501" i="5"/>
  <c r="T2434" i="5"/>
  <c r="J2463" i="5"/>
  <c r="I2463" i="5"/>
  <c r="T2492" i="5"/>
  <c r="S2492" i="5"/>
  <c r="S2409" i="5"/>
  <c r="S2413" i="5"/>
  <c r="S2417" i="5"/>
  <c r="S2421" i="5"/>
  <c r="S2425" i="5"/>
  <c r="S2429" i="5"/>
  <c r="T2432" i="5"/>
  <c r="F2437" i="5"/>
  <c r="R2437" i="5"/>
  <c r="J2437" i="5"/>
  <c r="AB2448" i="5"/>
  <c r="H2450" i="5"/>
  <c r="R2450" i="5"/>
  <c r="J2450" i="5"/>
  <c r="I2450" i="5"/>
  <c r="R2456" i="5"/>
  <c r="I2456" i="5"/>
  <c r="H2456" i="5"/>
  <c r="F2456" i="5"/>
  <c r="F2463" i="5"/>
  <c r="AB2477" i="5"/>
  <c r="T2477" i="5"/>
  <c r="S2477" i="5"/>
  <c r="T2480" i="5"/>
  <c r="AB2480" i="5"/>
  <c r="F2492" i="5"/>
  <c r="R2492" i="5"/>
  <c r="J2492" i="5"/>
  <c r="I2492" i="5"/>
  <c r="H2492" i="5"/>
  <c r="T2496" i="5"/>
  <c r="S2496" i="5"/>
  <c r="F22" i="6"/>
  <c r="B22" i="6"/>
  <c r="F27" i="6"/>
  <c r="X2437" i="5"/>
  <c r="F2441" i="5"/>
  <c r="J2441" i="5"/>
  <c r="I2441" i="5"/>
  <c r="H2441" i="5"/>
  <c r="AB2459" i="5"/>
  <c r="F2496" i="5"/>
  <c r="R2496" i="5"/>
  <c r="J2496" i="5"/>
  <c r="I2496" i="5"/>
  <c r="H2496" i="5"/>
  <c r="T2500" i="5"/>
  <c r="S2500" i="5"/>
  <c r="F64" i="6"/>
  <c r="G5" i="6"/>
  <c r="H5" i="6"/>
  <c r="H6" i="6"/>
  <c r="X2441" i="5"/>
  <c r="H2463" i="5"/>
  <c r="J2471" i="5"/>
  <c r="I2471" i="5"/>
  <c r="S2475" i="5"/>
  <c r="AB2485" i="5"/>
  <c r="T2485" i="5"/>
  <c r="S2485" i="5"/>
  <c r="T2488"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T2475" i="5"/>
  <c r="J2482" i="5"/>
  <c r="I2482" i="5"/>
  <c r="R2482" i="5"/>
  <c r="H2482" i="5"/>
  <c r="F2482" i="5"/>
  <c r="F2488" i="5"/>
  <c r="I2488" i="5"/>
  <c r="H2488" i="5"/>
  <c r="R2488" i="5"/>
  <c r="J2488" i="5"/>
  <c r="J2493" i="5"/>
  <c r="I2493" i="5"/>
  <c r="H2493" i="5"/>
  <c r="G17" i="6"/>
  <c r="H17" i="6"/>
  <c r="AB2442" i="5"/>
  <c r="S2442" i="5"/>
  <c r="S2449" i="5"/>
  <c r="S2451" i="5"/>
  <c r="J2460" i="5"/>
  <c r="J2468" i="5"/>
  <c r="T2494" i="5"/>
  <c r="S2494" i="5"/>
  <c r="T2498" i="5"/>
  <c r="S2498" i="5"/>
  <c r="T2502" i="5"/>
  <c r="S2502" i="5"/>
  <c r="D9" i="6"/>
  <c r="G15" i="6"/>
  <c r="H15" i="6"/>
  <c r="B20" i="6"/>
  <c r="F25" i="6"/>
  <c r="AB2446" i="5"/>
  <c r="S2446" i="5"/>
  <c r="F2457" i="5"/>
  <c r="X2457" i="5"/>
  <c r="AB2457" i="5"/>
  <c r="F2465" i="5"/>
  <c r="X2465" i="5"/>
  <c r="AB2465" i="5"/>
  <c r="F2473" i="5"/>
  <c r="X2473"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D4" i="6"/>
  <c r="F2480" i="5"/>
  <c r="R2491" i="5"/>
  <c r="J2491" i="5"/>
  <c r="S2503" i="5"/>
  <c r="S2476" i="5"/>
  <c r="AB2481" i="5"/>
  <c r="T2481" i="5"/>
  <c r="X2483" i="5"/>
  <c r="T2503"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s="1"/>
  <c r="A3" i="6"/>
  <c r="J19" i="6"/>
  <c r="I20" i="6"/>
  <c r="J27" i="6"/>
  <c r="I29" i="6"/>
  <c r="C29" i="6" s="1"/>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I49" i="6"/>
  <c r="C49" i="6" s="1"/>
  <c r="J57" i="6"/>
  <c r="I58" i="6"/>
  <c r="L67" i="6"/>
  <c r="A1" i="7"/>
  <c r="D4" i="8"/>
  <c r="C3" i="6"/>
  <c r="I4" i="6"/>
  <c r="C4" i="6" s="1"/>
  <c r="I5" i="6"/>
  <c r="C5" i="6" s="1"/>
  <c r="J21" i="6"/>
  <c r="I22" i="6"/>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C10" i="6" s="1"/>
  <c r="I11" i="6"/>
  <c r="C11" i="6" s="1"/>
  <c r="I12" i="6"/>
  <c r="C12" i="6" s="1"/>
  <c r="J22" i="6"/>
  <c r="J34" i="6"/>
  <c r="I35" i="6"/>
  <c r="C35" i="6" s="1"/>
  <c r="J42" i="6"/>
  <c r="J50" i="6"/>
  <c r="I51" i="6"/>
  <c r="C51" i="6" s="1"/>
  <c r="J59" i="6"/>
  <c r="I60" i="6"/>
  <c r="C60" i="6" s="1"/>
  <c r="C5" i="7"/>
  <c r="D1" i="6"/>
  <c r="J6" i="6"/>
  <c r="J7" i="6"/>
  <c r="J8" i="6"/>
  <c r="C8" i="6"/>
  <c r="J9" i="6"/>
  <c r="J10" i="6"/>
  <c r="J11" i="6"/>
  <c r="J12" i="6"/>
  <c r="I24" i="6"/>
  <c r="J35" i="6"/>
  <c r="I36" i="6"/>
  <c r="C36" i="6" s="1"/>
  <c r="I44" i="6"/>
  <c r="C44" i="6" s="1"/>
  <c r="J51" i="6"/>
  <c r="I52" i="6"/>
  <c r="C52" i="6" s="1"/>
  <c r="J60" i="6"/>
  <c r="I62" i="6"/>
  <c r="I65" i="6"/>
  <c r="D5" i="7"/>
  <c r="B10" i="4"/>
  <c r="A6" i="6" s="1"/>
  <c r="B18" i="4"/>
  <c r="A10" i="6" s="1"/>
  <c r="G25" i="4"/>
  <c r="B44" i="4"/>
  <c r="A29" i="6" s="1"/>
  <c r="B49" i="4"/>
  <c r="A33" i="6" s="1"/>
  <c r="B85" i="4"/>
  <c r="A60" i="6" s="1"/>
  <c r="A4" i="5"/>
  <c r="I4" i="5"/>
  <c r="I14" i="6"/>
  <c r="C14" i="6" s="1"/>
  <c r="I15" i="6"/>
  <c r="I16" i="6"/>
  <c r="C16" i="6" s="1"/>
  <c r="I17" i="6"/>
  <c r="C17" i="6" s="1"/>
  <c r="J24" i="6"/>
  <c r="I25" i="6"/>
  <c r="J36" i="6"/>
  <c r="I37" i="6"/>
  <c r="C37" i="6" s="1"/>
  <c r="J44" i="6"/>
  <c r="I45" i="6"/>
  <c r="C45" i="6" s="1"/>
  <c r="J52" i="6"/>
  <c r="J62" i="6"/>
  <c r="I63" i="6"/>
  <c r="C63" i="6" s="1"/>
  <c r="I64" i="6"/>
  <c r="J65" i="6"/>
  <c r="I66" i="6"/>
  <c r="B54" i="1"/>
  <c r="F4" i="8"/>
  <c r="H4" i="8"/>
  <c r="I4" i="8"/>
  <c r="C4" i="8"/>
  <c r="S93" i="5"/>
  <c r="T261" i="5"/>
  <c r="S149" i="5"/>
  <c r="S490" i="5"/>
  <c r="T372" i="5"/>
  <c r="T26" i="5"/>
  <c r="T336" i="5"/>
  <c r="T436" i="5"/>
  <c r="T348" i="5"/>
  <c r="T432" i="5"/>
  <c r="T178" i="5"/>
  <c r="S510" i="5"/>
  <c r="S146" i="5"/>
  <c r="T157" i="5"/>
  <c r="T192" i="5"/>
  <c r="S34" i="5"/>
  <c r="S192" i="5"/>
  <c r="S202" i="5"/>
  <c r="T181" i="5"/>
  <c r="T164" i="5"/>
  <c r="T212" i="5"/>
  <c r="T383" i="5"/>
  <c r="T24"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S17" i="5"/>
  <c r="T233" i="5"/>
  <c r="S168" i="5"/>
  <c r="T125" i="5"/>
  <c r="T25" i="5"/>
  <c r="T34" i="5"/>
  <c r="T137" i="5"/>
  <c r="T170" i="5"/>
  <c r="T204" i="5"/>
  <c r="T120" i="5"/>
  <c r="T149" i="5"/>
  <c r="T109" i="5"/>
  <c r="S52" i="5"/>
  <c r="S60" i="5"/>
  <c r="T75" i="5"/>
  <c r="S122" i="5"/>
  <c r="S176" i="5"/>
  <c r="T185" i="5"/>
  <c r="T225" i="5"/>
  <c r="T326" i="5"/>
  <c r="S360" i="5"/>
  <c r="T3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30" i="5"/>
  <c r="T32"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T18" i="5"/>
  <c r="S228" i="5"/>
  <c r="S236" i="5"/>
  <c r="T340" i="5"/>
  <c r="S224" i="5"/>
  <c r="S178" i="5"/>
  <c r="S104" i="5"/>
  <c r="S136" i="5"/>
  <c r="T126" i="5"/>
  <c r="S158" i="5"/>
  <c r="T46" i="5"/>
  <c r="T54" i="5"/>
  <c r="S74" i="5"/>
  <c r="T82" i="5"/>
  <c r="T105" i="5"/>
  <c r="T138" i="5"/>
  <c r="T172" i="5"/>
  <c r="T220" i="5"/>
  <c r="T241" i="5"/>
  <c r="S118" i="5"/>
  <c r="S182" i="5"/>
  <c r="T117" i="5"/>
  <c r="S130" i="5"/>
  <c r="S194" i="5"/>
  <c r="S18"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22" i="5"/>
  <c r="T412" i="5"/>
  <c r="T414" i="5"/>
  <c r="S542" i="5"/>
  <c r="S126" i="5"/>
  <c r="T160" i="5"/>
  <c r="T17" i="5"/>
  <c r="T28"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S25" i="5"/>
  <c r="T408" i="5"/>
  <c r="T444" i="5"/>
  <c r="T380" i="5"/>
  <c r="T303" i="5"/>
  <c r="T428" i="5"/>
  <c r="S478" i="5"/>
  <c r="T285" i="5"/>
  <c r="T177" i="5"/>
  <c r="T128" i="5"/>
  <c r="T38" i="5"/>
  <c r="S66" i="5"/>
  <c r="T106" i="5"/>
  <c r="T322" i="5"/>
  <c r="T27"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S26" i="5"/>
  <c r="T144" i="5"/>
  <c r="T176" i="5"/>
  <c r="S24" i="5"/>
  <c r="S80" i="5"/>
  <c r="T156" i="5"/>
  <c r="T29"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7" i="5"/>
  <c r="S209" i="5"/>
  <c r="T388" i="5"/>
  <c r="T396" i="5"/>
  <c r="T448" i="5"/>
  <c r="T253" i="5"/>
  <c r="T113" i="5"/>
  <c r="T146" i="5"/>
  <c r="T217" i="5"/>
  <c r="T237" i="5"/>
  <c r="T20" i="5"/>
  <c r="T50" i="5"/>
  <c r="T58" i="5"/>
  <c r="T78" i="5"/>
  <c r="T98" i="5"/>
  <c r="T169" i="5"/>
  <c r="T202" i="5"/>
  <c r="T209" i="5"/>
  <c r="T273" i="5"/>
  <c r="T31" i="5"/>
  <c r="T152" i="5"/>
  <c r="T350" i="5"/>
  <c r="T221" i="5"/>
  <c r="T19" i="5"/>
  <c r="T48" i="5"/>
  <c r="T56" i="5"/>
  <c r="S72" i="5"/>
  <c r="T91" i="5"/>
  <c r="T96" i="5"/>
  <c r="S32"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21" i="5"/>
  <c r="T467" i="5"/>
  <c r="T260" i="5"/>
  <c r="T201" i="5"/>
  <c r="T498" i="5"/>
  <c r="T427" i="5"/>
  <c r="T53" i="5"/>
  <c r="T85" i="5"/>
  <c r="T379" i="5"/>
  <c r="T455" i="5"/>
  <c r="T356" i="5"/>
  <c r="T310" i="5"/>
  <c r="T257" i="5"/>
  <c r="T351" i="5"/>
  <c r="T415" i="5"/>
  <c r="T431" i="5"/>
  <c r="T23" i="5"/>
  <c r="T483" i="5"/>
  <c r="T265" i="5"/>
  <c r="T343" i="5"/>
  <c r="T145" i="5"/>
  <c r="T116" i="5"/>
  <c r="T403" i="5"/>
  <c r="R2164" i="5"/>
  <c r="I1966"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362" i="5"/>
  <c r="X321" i="5"/>
  <c r="X346" i="5"/>
  <c r="X185" i="5"/>
  <c r="X225" i="5"/>
  <c r="X455" i="5"/>
  <c r="S597" i="5"/>
  <c r="X549" i="5"/>
  <c r="X541" i="5"/>
  <c r="X220" i="5"/>
  <c r="X164" i="5"/>
  <c r="X502" i="5"/>
  <c r="X337" i="5"/>
  <c r="X120" i="5"/>
  <c r="X322" i="5"/>
  <c r="X482" i="5"/>
  <c r="X325" i="5"/>
  <c r="X309" i="5"/>
  <c r="X145" i="5"/>
  <c r="X513" i="5"/>
  <c r="X497" i="5"/>
  <c r="X481" i="5"/>
  <c r="X557" i="5"/>
  <c r="X554" i="5"/>
  <c r="X534" i="5"/>
  <c r="X229" i="5"/>
  <c r="X148" i="5"/>
  <c r="X529" i="5"/>
  <c r="X386" i="5"/>
  <c r="X121" i="5"/>
  <c r="X545" i="5"/>
  <c r="X558" i="5"/>
  <c r="S531" i="5"/>
  <c r="X335" i="5"/>
  <c r="X355" i="5"/>
  <c r="S355" i="5"/>
  <c r="X317" i="5"/>
  <c r="X153" i="5"/>
  <c r="X213" i="5"/>
  <c r="X19" i="5"/>
  <c r="X69" i="5"/>
  <c r="X328" i="5"/>
  <c r="X97" i="5"/>
  <c r="X300" i="5"/>
  <c r="X197" i="5"/>
  <c r="X133" i="5"/>
  <c r="X233" i="5"/>
  <c r="X173" i="5"/>
  <c r="X352" i="5"/>
  <c r="X33" i="5"/>
  <c r="S342" i="5"/>
  <c r="X157" i="5"/>
  <c r="X330" i="5"/>
  <c r="X245" i="5"/>
  <c r="X113" i="5"/>
  <c r="X81" i="5"/>
  <c r="X450" i="5"/>
  <c r="X77" i="5"/>
  <c r="X334" i="5"/>
  <c r="X281" i="5"/>
  <c r="X205" i="5"/>
  <c r="X161" i="5"/>
  <c r="X37" i="5"/>
  <c r="X137" i="5"/>
  <c r="X141" i="5"/>
  <c r="X125" i="5"/>
  <c r="X277" i="5"/>
  <c r="X181" i="5"/>
  <c r="X217" i="5"/>
  <c r="X85" i="5"/>
  <c r="X201" i="5"/>
  <c r="X368" i="5"/>
  <c r="X45" i="5"/>
  <c r="X314" i="5"/>
  <c r="S314" i="5"/>
  <c r="X21" i="5"/>
  <c r="X326" i="5"/>
  <c r="X117" i="5"/>
  <c r="X310" i="5"/>
  <c r="X53" i="5"/>
  <c r="X49" i="5"/>
  <c r="X65" i="5"/>
  <c r="X61" i="5"/>
  <c r="X356" i="5"/>
  <c r="S356" i="5"/>
  <c r="X89" i="5"/>
  <c r="X129" i="5"/>
  <c r="X382" i="5"/>
  <c r="S382" i="5"/>
  <c r="X91" i="5"/>
  <c r="X75" i="5"/>
  <c r="X43" i="5"/>
  <c r="X249" i="5"/>
  <c r="X318" i="5"/>
  <c r="X241" i="5"/>
  <c r="X344" i="5"/>
  <c r="X320" i="5"/>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R1038" i="5"/>
  <c r="I1014" i="5"/>
  <c r="J1319" i="5"/>
  <c r="J1132" i="5"/>
  <c r="I981" i="5"/>
  <c r="J2172" i="5"/>
  <c r="R1319" i="5"/>
  <c r="J981" i="5"/>
  <c r="X2172" i="5"/>
  <c r="H2115" i="5"/>
  <c r="R1753" i="5"/>
  <c r="J1592" i="5"/>
  <c r="H1592" i="5"/>
  <c r="H1384" i="5"/>
  <c r="I671" i="5"/>
  <c r="J214" i="5"/>
  <c r="F2300" i="5"/>
  <c r="R1592" i="5"/>
  <c r="J1384" i="5"/>
  <c r="J188" i="5"/>
  <c r="R2300" i="5"/>
  <c r="R1050" i="5"/>
  <c r="R1014" i="5"/>
  <c r="I1038" i="5"/>
  <c r="F1319" i="5"/>
  <c r="R851" i="5"/>
  <c r="F1946" i="5"/>
  <c r="H1946" i="5"/>
  <c r="X1425" i="5"/>
  <c r="I1380" i="5"/>
  <c r="J462" i="5"/>
  <c r="I1946" i="5"/>
  <c r="R1664" i="5"/>
  <c r="X1157" i="5"/>
  <c r="H4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T601" i="5"/>
  <c r="J2076" i="5"/>
  <c r="I2076" i="5"/>
  <c r="J1672" i="5"/>
  <c r="X1715" i="5"/>
  <c r="R1402" i="5"/>
  <c r="R1307" i="5"/>
  <c r="H601"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F1050" i="5"/>
  <c r="J114" i="5"/>
  <c r="F114" i="5"/>
  <c r="I114" i="5"/>
  <c r="F264" i="5"/>
  <c r="F671" i="5"/>
  <c r="R114" i="5"/>
  <c r="R1723" i="5"/>
  <c r="F1679" i="5"/>
  <c r="H1671" i="5"/>
  <c r="J1223" i="5"/>
  <c r="J695" i="5"/>
  <c r="I1324" i="5"/>
  <c r="F1680" i="5"/>
  <c r="H1699" i="5"/>
  <c r="X1723"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X2292"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H414" i="5"/>
  <c r="H394" i="5"/>
  <c r="X2479" i="5"/>
  <c r="F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I1094" i="5"/>
  <c r="X970" i="5"/>
  <c r="R807" i="5"/>
  <c r="J238" i="5"/>
  <c r="J2132" i="5"/>
  <c r="J2160" i="5"/>
  <c r="X1918" i="5"/>
  <c r="I1715" i="5"/>
  <c r="H1425" i="5"/>
  <c r="H1328" i="5"/>
  <c r="I607" i="5"/>
  <c r="F807" i="5"/>
  <c r="J313" i="5"/>
  <c r="T313" i="5"/>
  <c r="H238" i="5"/>
  <c r="R2132" i="5"/>
  <c r="R2160" i="5"/>
  <c r="F1918" i="5"/>
  <c r="J1715" i="5"/>
  <c r="X1402" i="5"/>
  <c r="R1066" i="5"/>
  <c r="X1307" i="5"/>
  <c r="J1144" i="5"/>
  <c r="H882" i="5"/>
  <c r="H446" i="5"/>
  <c r="I807" i="5"/>
  <c r="F174" i="5"/>
  <c r="H1899" i="5"/>
  <c r="I1918" i="5"/>
  <c r="R1715" i="5"/>
  <c r="H1683" i="5"/>
  <c r="R1284" i="5"/>
  <c r="F1307" i="5"/>
  <c r="F882" i="5"/>
  <c r="I1402" i="5"/>
  <c r="H1918" i="5"/>
  <c r="I1683" i="5"/>
  <c r="I1122" i="5"/>
  <c r="I1066" i="5"/>
  <c r="I882" i="5"/>
  <c r="F313" i="5"/>
  <c r="R882" i="5"/>
  <c r="X782" i="5"/>
  <c r="F1899" i="5"/>
  <c r="R1918" i="5"/>
  <c r="R1724" i="5"/>
  <c r="R1683" i="5"/>
  <c r="X1525" i="5"/>
  <c r="J1307" i="5"/>
  <c r="J2180" i="5"/>
  <c r="H2163" i="5"/>
  <c r="R2183" i="5"/>
  <c r="J1667" i="5"/>
  <c r="R1659" i="5"/>
  <c r="H1651" i="5"/>
  <c r="I1643" i="5"/>
  <c r="H941" i="5"/>
  <c r="I719" i="5"/>
  <c r="R2180" i="5"/>
  <c r="I2163" i="5"/>
  <c r="X2011" i="5"/>
  <c r="X2091" i="5"/>
  <c r="R1667" i="5"/>
  <c r="F1707" i="5"/>
  <c r="X1659" i="5"/>
  <c r="I1651" i="5"/>
  <c r="J1643" i="5"/>
  <c r="X941" i="5"/>
  <c r="X766" i="5"/>
  <c r="H390" i="5"/>
  <c r="J719" i="5"/>
  <c r="J2453" i="5"/>
  <c r="F2214" i="5"/>
  <c r="X2214" i="5"/>
  <c r="R2163" i="5"/>
  <c r="I2042" i="5"/>
  <c r="R1656" i="5"/>
  <c r="R1651" i="5"/>
  <c r="H1707" i="5"/>
  <c r="X1643" i="5"/>
  <c r="I941" i="5"/>
  <c r="H766" i="5"/>
  <c r="J679" i="5"/>
  <c r="H719" i="5"/>
  <c r="I679" i="5"/>
  <c r="R390" i="5"/>
  <c r="F2011" i="5"/>
  <c r="R2453" i="5"/>
  <c r="H2214" i="5"/>
  <c r="J2042" i="5"/>
  <c r="H2091" i="5"/>
  <c r="H1687" i="5"/>
  <c r="X1651" i="5"/>
  <c r="I1707" i="5"/>
  <c r="R941" i="5"/>
  <c r="I766" i="5"/>
  <c r="R719" i="5"/>
  <c r="F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F887" i="5"/>
  <c r="R729" i="5"/>
  <c r="X737" i="5"/>
  <c r="F523" i="5"/>
  <c r="F1139" i="5"/>
  <c r="J579" i="5"/>
  <c r="I1841" i="5"/>
  <c r="X1854" i="5"/>
  <c r="R1810" i="5"/>
  <c r="F1470" i="5"/>
  <c r="R1316" i="5"/>
  <c r="I1085" i="5"/>
  <c r="I868" i="5"/>
  <c r="H729" i="5"/>
  <c r="H591" i="5"/>
  <c r="R410" i="5"/>
  <c r="H438" i="5"/>
  <c r="H410" i="5"/>
  <c r="I276" i="5"/>
  <c r="I729" i="5"/>
  <c r="F86" i="5"/>
  <c r="R86" i="5"/>
  <c r="J1841" i="5"/>
  <c r="H1695" i="5"/>
  <c r="J1085" i="5"/>
  <c r="I523" i="5"/>
  <c r="R438" i="5"/>
  <c r="I292" i="5"/>
  <c r="J86" i="5"/>
  <c r="T86" i="5"/>
  <c r="B30" i="6"/>
  <c r="G30" i="6"/>
  <c r="B41" i="6"/>
  <c r="G41" i="6"/>
  <c r="B31" i="6"/>
  <c r="G31" i="6"/>
  <c r="J305" i="5"/>
  <c r="J2416" i="5"/>
  <c r="J2159" i="5"/>
  <c r="F1875" i="5"/>
  <c r="R1769" i="5"/>
  <c r="R1699" i="5"/>
  <c r="X1608" i="5"/>
  <c r="I1695" i="5"/>
  <c r="I1671" i="5"/>
  <c r="F1125" i="5"/>
  <c r="F874" i="5"/>
  <c r="R887" i="5"/>
  <c r="F782" i="5"/>
  <c r="R756" i="5"/>
  <c r="I587" i="5"/>
  <c r="R430" i="5"/>
  <c r="J434" i="5"/>
  <c r="F101" i="5"/>
  <c r="H2011" i="5"/>
  <c r="F639" i="5"/>
  <c r="J206" i="5"/>
  <c r="F2196" i="5"/>
  <c r="R2416" i="5"/>
  <c r="H2408" i="5"/>
  <c r="H2010" i="5"/>
  <c r="J1875" i="5"/>
  <c r="X1769" i="5"/>
  <c r="J1668" i="5"/>
  <c r="X1699" i="5"/>
  <c r="J1695" i="5"/>
  <c r="F1699" i="5"/>
  <c r="F1711" i="5"/>
  <c r="J1671" i="5"/>
  <c r="R1002" i="5"/>
  <c r="X1291"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R333" i="5"/>
  <c r="F305" i="5"/>
  <c r="I1800" i="5"/>
  <c r="J1663" i="5"/>
  <c r="I1711" i="5"/>
  <c r="X1493" i="5"/>
  <c r="X1189" i="5"/>
  <c r="J1351" i="5"/>
  <c r="I1291" i="5"/>
  <c r="R874" i="5"/>
  <c r="R737"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X1785" i="5"/>
  <c r="I1470" i="5"/>
  <c r="R1470" i="5"/>
  <c r="R970" i="5"/>
  <c r="H1144" i="5"/>
  <c r="H970" i="5"/>
  <c r="J816" i="5"/>
  <c r="R816" i="5"/>
  <c r="F302" i="5"/>
  <c r="I200" i="5"/>
  <c r="J70" i="5"/>
  <c r="T70" i="5"/>
  <c r="I70" i="5"/>
  <c r="F200" i="5"/>
  <c r="R1054" i="5"/>
  <c r="I890" i="5"/>
  <c r="H866" i="5"/>
  <c r="R711" i="5"/>
  <c r="R426" i="5"/>
  <c r="J193" i="5"/>
  <c r="R607" i="5"/>
  <c r="J711" i="5"/>
  <c r="J2464" i="5"/>
  <c r="F1695" i="5"/>
  <c r="I2204" i="5"/>
  <c r="R2204" i="5"/>
  <c r="J2204" i="5"/>
  <c r="H2204" i="5"/>
  <c r="F2204" i="5"/>
  <c r="R639" i="5"/>
  <c r="J1066" i="5"/>
  <c r="H1066" i="5"/>
  <c r="X671" i="5"/>
  <c r="R671" i="5"/>
  <c r="H174" i="5"/>
  <c r="R174" i="5"/>
  <c r="J174" i="5"/>
  <c r="H807" i="5"/>
  <c r="J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X1070" i="5"/>
  <c r="J1070" i="5"/>
  <c r="H1070" i="5"/>
  <c r="F1070" i="5"/>
  <c r="X1034" i="5"/>
  <c r="F1034" i="5"/>
  <c r="H1034" i="5"/>
  <c r="J1034" i="5"/>
  <c r="H793" i="5"/>
  <c r="I793" i="5"/>
  <c r="J793" i="5"/>
  <c r="F793" i="5"/>
  <c r="X793" i="5"/>
  <c r="X1006" i="5"/>
  <c r="J1006" i="5"/>
  <c r="H1006" i="5"/>
  <c r="F1006"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I2180" i="5"/>
  <c r="H2180" i="5"/>
  <c r="F2180" i="5"/>
  <c r="I2164" i="5"/>
  <c r="H2164" i="5"/>
  <c r="F2164" i="5"/>
  <c r="I2043" i="5"/>
  <c r="H2043" i="5"/>
  <c r="F2043" i="5"/>
  <c r="X2068" i="5"/>
  <c r="F2068" i="5"/>
  <c r="R1493" i="5"/>
  <c r="H1493" i="5"/>
  <c r="F1631" i="5"/>
  <c r="J1316" i="5"/>
  <c r="I1316" i="5"/>
  <c r="F1316" i="5"/>
  <c r="I1425" i="5"/>
  <c r="R1425" i="5"/>
  <c r="F1425" i="5"/>
  <c r="R1192" i="5"/>
  <c r="H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R2236" i="5"/>
  <c r="J2236" i="5"/>
  <c r="H2236" i="5"/>
  <c r="F2236" i="5"/>
  <c r="H2132" i="5"/>
  <c r="F2132" i="5"/>
  <c r="I2132" i="5"/>
  <c r="I1951" i="5"/>
  <c r="H1951" i="5"/>
  <c r="F1951" i="5"/>
  <c r="F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R647" i="5"/>
  <c r="F647" i="5"/>
  <c r="J647" i="5"/>
  <c r="I446" i="5"/>
  <c r="F446" i="5"/>
  <c r="I414" i="5"/>
  <c r="F414" i="5"/>
  <c r="I751" i="5"/>
  <c r="F751" i="5"/>
  <c r="R601" i="5"/>
  <c r="F601" i="5"/>
  <c r="R260" i="5"/>
  <c r="F260" i="5"/>
  <c r="R276" i="5"/>
  <c r="F276" i="5"/>
  <c r="R599" i="5"/>
  <c r="J599" i="5"/>
  <c r="T599" i="5"/>
  <c r="F599" i="5"/>
  <c r="H150" i="5"/>
  <c r="R150" i="5"/>
  <c r="J150" i="5"/>
  <c r="I150" i="5"/>
  <c r="F150" i="5"/>
  <c r="I2156" i="5"/>
  <c r="H2156" i="5"/>
  <c r="J2300" i="5"/>
  <c r="R2232" i="5"/>
  <c r="J2232" i="5"/>
  <c r="H2232" i="5"/>
  <c r="F2232"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F2076" i="5"/>
  <c r="J1940" i="5"/>
  <c r="I1940" i="5"/>
  <c r="H1940" i="5"/>
  <c r="F1940" i="5"/>
  <c r="R1940"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I1724" i="5"/>
  <c r="H1724" i="5"/>
  <c r="F1724" i="5"/>
  <c r="I1429" i="5"/>
  <c r="H1429" i="5"/>
  <c r="F1429" i="5"/>
  <c r="R1429"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F1132" i="5"/>
  <c r="H1132" i="5"/>
  <c r="R1180" i="5"/>
  <c r="J1180" i="5"/>
  <c r="F1180" i="5"/>
  <c r="H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5" i="5"/>
  <c r="X2425" i="5"/>
  <c r="R2425" i="5"/>
  <c r="J2425" i="5"/>
  <c r="I2425" i="5"/>
  <c r="H2425" i="5"/>
  <c r="D5" i="6"/>
  <c r="F2445" i="5"/>
  <c r="H2445" i="5"/>
  <c r="X2445" i="5"/>
  <c r="J2445" i="5"/>
  <c r="I2445" i="5"/>
  <c r="R2445" i="5"/>
  <c r="G22" i="6"/>
  <c r="B47" i="6"/>
  <c r="G47" i="6"/>
  <c r="J2503" i="5"/>
  <c r="I2503" i="5"/>
  <c r="H2503" i="5"/>
  <c r="R2503" i="5"/>
  <c r="F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F1551" i="5"/>
  <c r="R1666" i="5"/>
  <c r="J1666" i="5"/>
  <c r="I1666" i="5"/>
  <c r="H1666" i="5"/>
  <c r="F1666" i="5"/>
  <c r="X1666" i="5"/>
  <c r="I1824" i="5"/>
  <c r="R1824" i="5"/>
  <c r="J1824" i="5"/>
  <c r="H1824" i="5"/>
  <c r="F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R1591" i="5"/>
  <c r="J1591" i="5"/>
  <c r="I1591" i="5"/>
  <c r="H1591" i="5"/>
  <c r="F1591" i="5"/>
  <c r="R1516" i="5"/>
  <c r="J1516" i="5"/>
  <c r="H1516" i="5"/>
  <c r="I1516" i="5"/>
  <c r="F1516" i="5"/>
  <c r="X1516" i="5"/>
  <c r="J1243" i="5"/>
  <c r="I1243" i="5"/>
  <c r="R1243" i="5"/>
  <c r="H1243" i="5"/>
  <c r="X1243" i="5"/>
  <c r="F1243" i="5"/>
  <c r="J1476" i="5"/>
  <c r="H1476" i="5"/>
  <c r="I1476" i="5"/>
  <c r="F1476" i="5"/>
  <c r="R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F1136" i="5"/>
  <c r="F1161" i="5"/>
  <c r="X1161" i="5"/>
  <c r="R1161" i="5"/>
  <c r="J1161" i="5"/>
  <c r="I1161" i="5"/>
  <c r="H1161" i="5"/>
  <c r="H1119" i="5"/>
  <c r="F1119" i="5"/>
  <c r="X1119" i="5"/>
  <c r="R1119" i="5"/>
  <c r="I1119" i="5"/>
  <c r="J1119" i="5"/>
  <c r="H1055" i="5"/>
  <c r="F1055" i="5"/>
  <c r="X1055" i="5"/>
  <c r="R1055" i="5"/>
  <c r="I1055" i="5"/>
  <c r="J1055" i="5"/>
  <c r="H991" i="5"/>
  <c r="F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R1048" i="5"/>
  <c r="F1048" i="5"/>
  <c r="I668" i="5"/>
  <c r="H668" i="5"/>
  <c r="F668" i="5"/>
  <c r="R668" i="5"/>
  <c r="J668" i="5"/>
  <c r="I636" i="5"/>
  <c r="H636" i="5"/>
  <c r="F636" i="5"/>
  <c r="X636" i="5"/>
  <c r="R636" i="5"/>
  <c r="J636" i="5"/>
  <c r="I604" i="5"/>
  <c r="H604" i="5"/>
  <c r="F604" i="5"/>
  <c r="R604" i="5"/>
  <c r="J604" i="5"/>
  <c r="T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T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B35" i="4"/>
  <c r="A22" i="6" s="1"/>
  <c r="B46" i="6"/>
  <c r="G46" i="6"/>
  <c r="B26" i="6"/>
  <c r="G26" i="6"/>
  <c r="G21" i="6"/>
  <c r="H21" i="6"/>
  <c r="B36" i="6"/>
  <c r="G36" i="6"/>
  <c r="G20" i="6"/>
  <c r="H20" i="6"/>
  <c r="B45" i="6"/>
  <c r="G45" i="6"/>
  <c r="D17" i="6"/>
  <c r="H2438" i="5"/>
  <c r="F2438" i="5"/>
  <c r="X2438" i="5"/>
  <c r="R2438" i="5"/>
  <c r="J2438" i="5"/>
  <c r="I2438" i="5"/>
  <c r="F2413" i="5"/>
  <c r="X2413" i="5"/>
  <c r="R2413" i="5"/>
  <c r="J2413" i="5"/>
  <c r="I2413" i="5"/>
  <c r="H2413" i="5"/>
  <c r="J2447" i="5"/>
  <c r="F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R1080" i="5"/>
  <c r="F1080"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R632" i="5"/>
  <c r="J632" i="5"/>
  <c r="I600" i="5"/>
  <c r="H600" i="5"/>
  <c r="F600" i="5"/>
  <c r="R600" i="5"/>
  <c r="J600" i="5"/>
  <c r="T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43"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J2280" i="5"/>
  <c r="I2098" i="5"/>
  <c r="H2098" i="5"/>
  <c r="F2098" i="5"/>
  <c r="R2098" i="5"/>
  <c r="J2098" i="5"/>
  <c r="X2098" i="5"/>
  <c r="R1957" i="5"/>
  <c r="J1957" i="5"/>
  <c r="I1957" i="5"/>
  <c r="H1957" i="5"/>
  <c r="F1957" i="5"/>
  <c r="X1957" i="5"/>
  <c r="I1836" i="5"/>
  <c r="F1836" i="5"/>
  <c r="R1836" i="5"/>
  <c r="J1836" i="5"/>
  <c r="H1836" i="5"/>
  <c r="R1969" i="5"/>
  <c r="J1969" i="5"/>
  <c r="I1969" i="5"/>
  <c r="H1969" i="5"/>
  <c r="F1969" i="5"/>
  <c r="X1969"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H1455" i="5"/>
  <c r="F1455" i="5"/>
  <c r="I1455" i="5"/>
  <c r="R1455" i="5"/>
  <c r="J1455" i="5"/>
  <c r="I1531" i="5"/>
  <c r="H1531" i="5"/>
  <c r="F1531" i="5"/>
  <c r="X1531" i="5"/>
  <c r="J1531" i="5"/>
  <c r="R1531" i="5"/>
  <c r="R1611" i="5"/>
  <c r="J1611" i="5"/>
  <c r="I1611" i="5"/>
  <c r="H1611" i="5"/>
  <c r="F1611" i="5"/>
  <c r="X1611" i="5"/>
  <c r="J1460" i="5"/>
  <c r="H1460" i="5"/>
  <c r="I1460" i="5"/>
  <c r="F1460" i="5"/>
  <c r="R1460" i="5"/>
  <c r="H1234" i="5"/>
  <c r="F1234" i="5"/>
  <c r="X1234" i="5"/>
  <c r="R1234" i="5"/>
  <c r="J1234" i="5"/>
  <c r="I1234" i="5"/>
  <c r="H1170" i="5"/>
  <c r="F1170" i="5"/>
  <c r="X1170" i="5"/>
  <c r="R1170" i="5"/>
  <c r="J1170" i="5"/>
  <c r="I1170" i="5"/>
  <c r="R1500" i="5"/>
  <c r="J1500" i="5"/>
  <c r="H1500" i="5"/>
  <c r="I1500" i="5"/>
  <c r="F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R1095" i="5"/>
  <c r="J1095" i="5"/>
  <c r="I1095" i="5"/>
  <c r="H1063" i="5"/>
  <c r="F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T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B51" i="4"/>
  <c r="A35" i="6" s="1"/>
  <c r="B69" i="4"/>
  <c r="A50" i="6" s="1"/>
  <c r="B63" i="4"/>
  <c r="A45" i="6" s="1"/>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R1743" i="5"/>
  <c r="J1743" i="5"/>
  <c r="H1743" i="5"/>
  <c r="F1743" i="5"/>
  <c r="R1650" i="5"/>
  <c r="J1650" i="5"/>
  <c r="I1650" i="5"/>
  <c r="H1650" i="5"/>
  <c r="F1650" i="5"/>
  <c r="X1650" i="5"/>
  <c r="J1408" i="5"/>
  <c r="I1408" i="5"/>
  <c r="R1408" i="5"/>
  <c r="H1408" i="5"/>
  <c r="F1408" i="5"/>
  <c r="J1420" i="5"/>
  <c r="I1420" i="5"/>
  <c r="H1420" i="5"/>
  <c r="R1420" i="5"/>
  <c r="F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R1520" i="5"/>
  <c r="J1520" i="5"/>
  <c r="H1520" i="5"/>
  <c r="F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R967" i="5"/>
  <c r="J967" i="5"/>
  <c r="I967" i="5"/>
  <c r="H967" i="5"/>
  <c r="J988" i="5"/>
  <c r="I988" i="5"/>
  <c r="H988" i="5"/>
  <c r="X988" i="5"/>
  <c r="F988" i="5"/>
  <c r="R988" i="5"/>
  <c r="J1064" i="5"/>
  <c r="I1064" i="5"/>
  <c r="H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T381" i="5"/>
  <c r="R358" i="5"/>
  <c r="J358" i="5"/>
  <c r="H358" i="5"/>
  <c r="F358" i="5"/>
  <c r="I358" i="5"/>
  <c r="J195" i="5"/>
  <c r="H195" i="5"/>
  <c r="F195" i="5"/>
  <c r="R195" i="5"/>
  <c r="I195" i="5"/>
  <c r="J207" i="5"/>
  <c r="H207" i="5"/>
  <c r="F207" i="5"/>
  <c r="I207" i="5"/>
  <c r="R207" i="5"/>
  <c r="J143" i="5"/>
  <c r="H143" i="5"/>
  <c r="F143" i="5"/>
  <c r="R143" i="5"/>
  <c r="I143" i="5"/>
  <c r="J2486" i="5"/>
  <c r="I2486" i="5"/>
  <c r="X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R1820" i="5"/>
  <c r="I1909" i="5"/>
  <c r="H1909" i="5"/>
  <c r="F1909" i="5"/>
  <c r="R1909" i="5"/>
  <c r="J1909" i="5"/>
  <c r="X1909" i="5"/>
  <c r="J1803" i="5"/>
  <c r="I1803" i="5"/>
  <c r="H1803" i="5"/>
  <c r="F1803" i="5"/>
  <c r="X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T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B65" i="4"/>
  <c r="A47"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I1472" i="5"/>
  <c r="R1472" i="5"/>
  <c r="H1399" i="5"/>
  <c r="F1399" i="5"/>
  <c r="R1399" i="5"/>
  <c r="J1399" i="5"/>
  <c r="I1399" i="5"/>
  <c r="I1326" i="5"/>
  <c r="H1326" i="5"/>
  <c r="R1326" i="5"/>
  <c r="J1326" i="5"/>
  <c r="F1326" i="5"/>
  <c r="X1326" i="5"/>
  <c r="H1071" i="5"/>
  <c r="F1071" i="5"/>
  <c r="X1071" i="5"/>
  <c r="R1071" i="5"/>
  <c r="I1071" i="5"/>
  <c r="J1071" i="5"/>
  <c r="H1007" i="5"/>
  <c r="F1007" i="5"/>
  <c r="R1007" i="5"/>
  <c r="J1007" i="5"/>
  <c r="I1007" i="5"/>
  <c r="H1099" i="5"/>
  <c r="F1099" i="5"/>
  <c r="X1099" i="5"/>
  <c r="R1099" i="5"/>
  <c r="J1099" i="5"/>
  <c r="I1099" i="5"/>
  <c r="J1016" i="5"/>
  <c r="I1016" i="5"/>
  <c r="H1016" i="5"/>
  <c r="X1016" i="5"/>
  <c r="R1016" i="5"/>
  <c r="F1016" i="5"/>
  <c r="J1128" i="5"/>
  <c r="I1128" i="5"/>
  <c r="H1128" i="5"/>
  <c r="R1128" i="5"/>
  <c r="F1128" i="5"/>
  <c r="J1112" i="5"/>
  <c r="I1112" i="5"/>
  <c r="H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s="1"/>
  <c r="F2405" i="5"/>
  <c r="X2405" i="5"/>
  <c r="H2405" i="5"/>
  <c r="R2405" i="5"/>
  <c r="J2405" i="5"/>
  <c r="I2405" i="5"/>
  <c r="J2439" i="5"/>
  <c r="R2439" i="5"/>
  <c r="I2439" i="5"/>
  <c r="H2439" i="5"/>
  <c r="F2439" i="5"/>
  <c r="H22" i="6"/>
  <c r="K68" i="6"/>
  <c r="F2484" i="5"/>
  <c r="R2484" i="5"/>
  <c r="J2484" i="5"/>
  <c r="I2484" i="5"/>
  <c r="H2484" i="5"/>
  <c r="J2443" i="5"/>
  <c r="I2443" i="5"/>
  <c r="H2443" i="5"/>
  <c r="R2443" i="5"/>
  <c r="F2443" i="5"/>
  <c r="X2443" i="5"/>
  <c r="J2361" i="5"/>
  <c r="H2361" i="5"/>
  <c r="F2361" i="5"/>
  <c r="X2361" i="5"/>
  <c r="R2361" i="5"/>
  <c r="I2361" i="5"/>
  <c r="R2415" i="5"/>
  <c r="J2415" i="5"/>
  <c r="I2415" i="5"/>
  <c r="H2415" i="5"/>
  <c r="F2415" i="5"/>
  <c r="R2427" i="5"/>
  <c r="J2427" i="5"/>
  <c r="I2427" i="5"/>
  <c r="H2427" i="5"/>
  <c r="F2427" i="5"/>
  <c r="X2427" i="5"/>
  <c r="I2410" i="5"/>
  <c r="H2410" i="5"/>
  <c r="F2410" i="5"/>
  <c r="X2410" i="5"/>
  <c r="R2410" i="5"/>
  <c r="J2410" i="5"/>
  <c r="J2331" i="5"/>
  <c r="I2331" i="5"/>
  <c r="H2331" i="5"/>
  <c r="F2331" i="5"/>
  <c r="R2331" i="5"/>
  <c r="X2331" i="5"/>
  <c r="J2335" i="5"/>
  <c r="I2335" i="5"/>
  <c r="H2335" i="5"/>
  <c r="R2335" i="5"/>
  <c r="F2335" i="5"/>
  <c r="I2295" i="5"/>
  <c r="H2295" i="5"/>
  <c r="R2295" i="5"/>
  <c r="J2295" i="5"/>
  <c r="F2295" i="5"/>
  <c r="H2245" i="5"/>
  <c r="F2245" i="5"/>
  <c r="X2245" i="5"/>
  <c r="R2245" i="5"/>
  <c r="J2245" i="5"/>
  <c r="I2245" i="5"/>
  <c r="J2207" i="5"/>
  <c r="R2207" i="5"/>
  <c r="I2207" i="5"/>
  <c r="H2207" i="5"/>
  <c r="F2207" i="5"/>
  <c r="X2297" i="5"/>
  <c r="R2297" i="5"/>
  <c r="I2297" i="5"/>
  <c r="J2297" i="5"/>
  <c r="H2297" i="5"/>
  <c r="F2297" i="5"/>
  <c r="I2303" i="5"/>
  <c r="H2303" i="5"/>
  <c r="R2303" i="5"/>
  <c r="J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R1863" i="5"/>
  <c r="J1863" i="5"/>
  <c r="H1863" i="5"/>
  <c r="I1863" i="5"/>
  <c r="R2029" i="5"/>
  <c r="J2029" i="5"/>
  <c r="I2029" i="5"/>
  <c r="H2029" i="5"/>
  <c r="F2029" i="5"/>
  <c r="X2029" i="5"/>
  <c r="I1856" i="5"/>
  <c r="H1856" i="5"/>
  <c r="F1856" i="5"/>
  <c r="R1856" i="5"/>
  <c r="J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H1439" i="5"/>
  <c r="F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R975" i="5"/>
  <c r="J975" i="5"/>
  <c r="I975" i="5"/>
  <c r="H975" i="5"/>
  <c r="H1019" i="5"/>
  <c r="F1019" i="5"/>
  <c r="X1019" i="5"/>
  <c r="R1019" i="5"/>
  <c r="J1019" i="5"/>
  <c r="I1019"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T606" i="5"/>
  <c r="I606" i="5"/>
  <c r="H606" i="5"/>
  <c r="F606" i="5"/>
  <c r="R598" i="5"/>
  <c r="J598" i="5"/>
  <c r="T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T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s="1"/>
  <c r="B52" i="4"/>
  <c r="A36" i="6" s="1"/>
  <c r="B58" i="4"/>
  <c r="A41" i="6"/>
  <c r="B64" i="4"/>
  <c r="A46" i="6" s="1"/>
  <c r="A14" i="6"/>
  <c r="B32" i="4"/>
  <c r="A19" i="6" s="1"/>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733" i="5"/>
  <c r="R1733" i="5"/>
  <c r="J1733" i="5"/>
  <c r="I1733" i="5"/>
  <c r="H1733" i="5"/>
  <c r="F1733" i="5"/>
  <c r="J1436" i="5"/>
  <c r="I1436" i="5"/>
  <c r="H1436" i="5"/>
  <c r="F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X1310" i="5"/>
  <c r="I1278" i="5"/>
  <c r="H1278" i="5"/>
  <c r="R1278" i="5"/>
  <c r="J1278" i="5"/>
  <c r="F1278" i="5"/>
  <c r="X1278" i="5"/>
  <c r="H983" i="5"/>
  <c r="F983" i="5"/>
  <c r="R983" i="5"/>
  <c r="J983" i="5"/>
  <c r="I983" i="5"/>
  <c r="R1599" i="5"/>
  <c r="J1599" i="5"/>
  <c r="I1599" i="5"/>
  <c r="H1599" i="5"/>
  <c r="F1599" i="5"/>
  <c r="F1169" i="5"/>
  <c r="X1169" i="5"/>
  <c r="J1169" i="5"/>
  <c r="I1169" i="5"/>
  <c r="H1169" i="5"/>
  <c r="R1169" i="5"/>
  <c r="H1103" i="5"/>
  <c r="F1103" i="5"/>
  <c r="R1103" i="5"/>
  <c r="I1103" i="5"/>
  <c r="J1103" i="5"/>
  <c r="H1039" i="5"/>
  <c r="F1039" i="5"/>
  <c r="R1039" i="5"/>
  <c r="I1039" i="5"/>
  <c r="J1039" i="5"/>
  <c r="F1257" i="5"/>
  <c r="X1257" i="5"/>
  <c r="R1257" i="5"/>
  <c r="J1257" i="5"/>
  <c r="I1257" i="5"/>
  <c r="H1257" i="5"/>
  <c r="H1067" i="5"/>
  <c r="F1067" i="5"/>
  <c r="X1067" i="5"/>
  <c r="R1067" i="5"/>
  <c r="J1067" i="5"/>
  <c r="I1067" i="5"/>
  <c r="J1004" i="5"/>
  <c r="I1004" i="5"/>
  <c r="H1004" i="5"/>
  <c r="F1004" i="5"/>
  <c r="R1004" i="5"/>
  <c r="X946" i="5"/>
  <c r="R946" i="5"/>
  <c r="I946" i="5"/>
  <c r="J946" i="5"/>
  <c r="H946" i="5"/>
  <c r="F946" i="5"/>
  <c r="J1187" i="5"/>
  <c r="I1187" i="5"/>
  <c r="H1187" i="5"/>
  <c r="F1187" i="5"/>
  <c r="X1187" i="5"/>
  <c r="R1187" i="5"/>
  <c r="I1143" i="5"/>
  <c r="R1143" i="5"/>
  <c r="J1143" i="5"/>
  <c r="H1143" i="5"/>
  <c r="F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H2351" i="5"/>
  <c r="H2376" i="5"/>
  <c r="F2376" i="5"/>
  <c r="J2376" i="5"/>
  <c r="I2376" i="5"/>
  <c r="R2376" i="5"/>
  <c r="H2360" i="5"/>
  <c r="F2360" i="5"/>
  <c r="J2360" i="5"/>
  <c r="I2360" i="5"/>
  <c r="R2360" i="5"/>
  <c r="X2274" i="5"/>
  <c r="R2274" i="5"/>
  <c r="J2274" i="5"/>
  <c r="H2274" i="5"/>
  <c r="I2274" i="5"/>
  <c r="F2274" i="5"/>
  <c r="J2383" i="5"/>
  <c r="I2383" i="5"/>
  <c r="R2383" i="5"/>
  <c r="H2383" i="5"/>
  <c r="F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R1868" i="5"/>
  <c r="J1868" i="5"/>
  <c r="I1848" i="5"/>
  <c r="H1848" i="5"/>
  <c r="F1848" i="5"/>
  <c r="R1848" i="5"/>
  <c r="J1848" i="5"/>
  <c r="I1828" i="5"/>
  <c r="F1828" i="5"/>
  <c r="X1828" i="5"/>
  <c r="R1828" i="5"/>
  <c r="J1828" i="5"/>
  <c r="H1828" i="5"/>
  <c r="H1786" i="5"/>
  <c r="F1786" i="5"/>
  <c r="X1786" i="5"/>
  <c r="R1786" i="5"/>
  <c r="J1786" i="5"/>
  <c r="I1786" i="5"/>
  <c r="I1921" i="5"/>
  <c r="H1921" i="5"/>
  <c r="F1921" i="5"/>
  <c r="R1921" i="5"/>
  <c r="J1921" i="5"/>
  <c r="X1921"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R1759" i="5"/>
  <c r="F1759" i="5"/>
  <c r="R1682" i="5"/>
  <c r="J1682" i="5"/>
  <c r="I1682" i="5"/>
  <c r="H1682" i="5"/>
  <c r="F1682" i="5"/>
  <c r="X1682" i="5"/>
  <c r="I1539" i="5"/>
  <c r="H1539" i="5"/>
  <c r="F1539" i="5"/>
  <c r="X1539" i="5"/>
  <c r="R1539" i="5"/>
  <c r="J1539" i="5"/>
  <c r="J1432" i="5"/>
  <c r="I1432" i="5"/>
  <c r="H1432" i="5"/>
  <c r="R1432" i="5"/>
  <c r="F1432" i="5"/>
  <c r="J1424" i="5"/>
  <c r="I1424" i="5"/>
  <c r="H1424" i="5"/>
  <c r="R1424" i="5"/>
  <c r="F1424" i="5"/>
  <c r="I1594" i="5"/>
  <c r="H1594" i="5"/>
  <c r="F1594" i="5"/>
  <c r="R1594" i="5"/>
  <c r="J1594" i="5"/>
  <c r="X1594" i="5"/>
  <c r="I1562" i="5"/>
  <c r="H1562" i="5"/>
  <c r="F1562" i="5"/>
  <c r="R1562" i="5"/>
  <c r="J1562" i="5"/>
  <c r="X1562" i="5"/>
  <c r="H1471" i="5"/>
  <c r="F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T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19"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29" i="5"/>
  <c r="S368" i="5"/>
  <c r="S380" i="5"/>
  <c r="S23"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79" i="5"/>
  <c r="X374" i="5"/>
  <c r="X231" i="5"/>
  <c r="X295" i="5"/>
  <c r="X409" i="5"/>
  <c r="X517" i="5"/>
  <c r="X361" i="5"/>
  <c r="X521" i="5"/>
  <c r="X243" i="5"/>
  <c r="X275" i="5"/>
  <c r="X377" i="5"/>
  <c r="X566" i="5"/>
  <c r="X150" i="5"/>
  <c r="X595" i="5"/>
  <c r="X90" i="5"/>
  <c r="X280" i="5"/>
  <c r="X523" i="5"/>
  <c r="X495" i="5"/>
  <c r="X102" i="5"/>
  <c r="X577" i="5"/>
  <c r="X211" i="5"/>
  <c r="X338" i="5"/>
  <c r="X453" i="5"/>
  <c r="X405" i="5"/>
  <c r="X187" i="5"/>
  <c r="X369" i="5"/>
  <c r="X564" i="5"/>
  <c r="X358" i="5"/>
  <c r="X365" i="5"/>
  <c r="X516" i="5"/>
  <c r="X327" i="5"/>
  <c r="X505" i="5"/>
  <c r="X590" i="5"/>
  <c r="X203" i="5"/>
  <c r="X594" i="5"/>
  <c r="X410" i="5"/>
  <c r="X438" i="5"/>
  <c r="S599" i="5"/>
  <c r="X446" i="5"/>
  <c r="X250" i="5"/>
  <c r="X364" i="5"/>
  <c r="X422" i="5"/>
  <c r="X190" i="5"/>
  <c r="X242" i="5"/>
  <c r="X402" i="5"/>
  <c r="X107" i="5"/>
  <c r="X480" i="5"/>
  <c r="X111" i="5"/>
  <c r="X568" i="5"/>
  <c r="X163" i="5"/>
  <c r="X445" i="5"/>
  <c r="X552" i="5"/>
  <c r="X307" i="5"/>
  <c r="X199" i="5"/>
  <c r="X315" i="5"/>
  <c r="X207" i="5"/>
  <c r="X381" i="5"/>
  <c r="S381" i="5"/>
  <c r="X255" i="5"/>
  <c r="X366" i="5"/>
  <c r="X389" i="5"/>
  <c r="X524" i="5"/>
  <c r="X474" i="5"/>
  <c r="X489" i="5"/>
  <c r="X536" i="5"/>
  <c r="X115" i="5"/>
  <c r="X235" i="5"/>
  <c r="X267" i="5"/>
  <c r="X299" i="5"/>
  <c r="X468" i="5"/>
  <c r="X528" i="5"/>
  <c r="X430" i="5"/>
  <c r="X304" i="5"/>
  <c r="X276" i="5"/>
  <c r="X333" i="5"/>
  <c r="X296" i="5"/>
  <c r="X206" i="5"/>
  <c r="X193" i="5"/>
  <c r="X305" i="5"/>
  <c r="X394" i="5"/>
  <c r="X114" i="5"/>
  <c r="X532" i="5"/>
  <c r="S532" i="5"/>
  <c r="X437" i="5"/>
  <c r="X484" i="5"/>
  <c r="X147" i="5"/>
  <c r="X457" i="5"/>
  <c r="X512" i="5"/>
  <c r="X608" i="5"/>
  <c r="X560" i="5"/>
  <c r="X385" i="5"/>
  <c r="X544" i="5"/>
  <c r="X574" i="5"/>
  <c r="X533" i="5"/>
  <c r="X354" i="5"/>
  <c r="S354" i="5"/>
  <c r="X540" i="5"/>
  <c r="X587" i="5"/>
  <c r="X329" i="5"/>
  <c r="X390" i="5"/>
  <c r="X601" i="5"/>
  <c r="S601" i="5"/>
  <c r="X561" i="5"/>
  <c r="X261" i="5"/>
  <c r="X349" i="5"/>
  <c r="X572" i="5"/>
  <c r="X429" i="5"/>
  <c r="X586" i="5"/>
  <c r="X449" i="5"/>
  <c r="X496" i="5"/>
  <c r="X155" i="5"/>
  <c r="X357" i="5"/>
  <c r="X433" i="5"/>
  <c r="X548" i="5"/>
  <c r="X123" i="5"/>
  <c r="X602" i="5"/>
  <c r="S602" i="5"/>
  <c r="X279" i="5"/>
  <c r="X476" i="5"/>
  <c r="X18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42" i="5"/>
  <c r="X214" i="5"/>
  <c r="X579" i="5"/>
  <c r="X200" i="5"/>
  <c r="X555" i="5"/>
  <c r="X86" i="5"/>
  <c r="X313" i="5"/>
  <c r="S313" i="5"/>
  <c r="X462" i="5"/>
  <c r="X473" i="5"/>
  <c r="X592" i="5"/>
  <c r="X413" i="5"/>
  <c r="X459" i="5"/>
  <c r="X195" i="5"/>
  <c r="X239" i="5"/>
  <c r="X271" i="5"/>
  <c r="X584" i="5"/>
  <c r="X251" i="5"/>
  <c r="X283" i="5"/>
  <c r="X582" i="5"/>
  <c r="X418" i="5"/>
  <c r="X260" i="5"/>
  <c r="X414" i="5"/>
  <c r="X292" i="5"/>
  <c r="X238" i="5"/>
  <c r="X70" i="5"/>
  <c r="X264" i="5"/>
  <c r="X573" i="5"/>
  <c r="H39" i="6"/>
  <c r="D39" i="6"/>
  <c r="H26" i="6"/>
  <c r="H24" i="6"/>
  <c r="C24" i="6"/>
  <c r="H35" i="6"/>
  <c r="D35" i="6"/>
  <c r="H40" i="6"/>
  <c r="D40" i="6"/>
  <c r="H46" i="6"/>
  <c r="D46" i="6"/>
  <c r="H31" i="6"/>
  <c r="D29" i="6"/>
  <c r="H30" i="6"/>
  <c r="AB16" i="5"/>
  <c r="AB10" i="5"/>
  <c r="H49" i="6"/>
  <c r="D49" i="6"/>
  <c r="H34" i="6"/>
  <c r="H32" i="6"/>
  <c r="D19" i="6"/>
  <c r="C19" i="6"/>
  <c r="K65" i="6"/>
  <c r="D24" i="6"/>
  <c r="X99" i="5"/>
  <c r="D27" i="6"/>
  <c r="C27" i="6"/>
  <c r="C42" i="6"/>
  <c r="C40" i="6"/>
  <c r="C41" i="6"/>
  <c r="C20" i="6"/>
  <c r="D20" i="6"/>
  <c r="C2" i="6"/>
  <c r="B2" i="6"/>
  <c r="F57" i="6"/>
  <c r="H57" i="6"/>
  <c r="H54" i="6"/>
  <c r="F62" i="6"/>
  <c r="H62" i="6"/>
  <c r="F58" i="6"/>
  <c r="H58" i="6"/>
  <c r="F60" i="6"/>
  <c r="H60" i="6"/>
  <c r="F63" i="6"/>
  <c r="H63" i="6"/>
  <c r="F59" i="6"/>
  <c r="H59" i="6"/>
  <c r="F55" i="6"/>
  <c r="D25" i="6"/>
  <c r="C25" i="6"/>
  <c r="D26" i="6"/>
  <c r="C26" i="6"/>
  <c r="D21" i="6"/>
  <c r="C21" i="6"/>
  <c r="D22" i="6"/>
  <c r="C22" i="6"/>
  <c r="H47" i="6"/>
  <c r="D47" i="6"/>
  <c r="C50"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C39" i="6"/>
  <c r="D34" i="6"/>
  <c r="D31" i="6"/>
  <c r="C30" i="6"/>
  <c r="D30" i="6"/>
  <c r="C32" i="6"/>
  <c r="D32" i="6"/>
  <c r="H16" i="5"/>
  <c r="I16" i="5"/>
  <c r="J16" i="5"/>
  <c r="R16" i="5"/>
  <c r="F16" i="5"/>
  <c r="C47" i="6"/>
  <c r="D60" i="6"/>
  <c r="D58" i="6"/>
  <c r="C58" i="6"/>
  <c r="D63" i="6"/>
  <c r="C62" i="6"/>
  <c r="D62" i="6"/>
  <c r="D54" i="6"/>
  <c r="D57" i="6"/>
  <c r="C57" i="6"/>
  <c r="F56" i="6"/>
  <c r="H56" i="6"/>
  <c r="H55" i="6"/>
  <c r="D59" i="6"/>
  <c r="C59" i="6"/>
  <c r="T16" i="5"/>
  <c r="X16" i="5"/>
  <c r="D55" i="6"/>
  <c r="C55" i="6"/>
  <c r="D56" i="6"/>
  <c r="C56" i="6"/>
  <c r="S16" i="5"/>
  <c r="G64" i="6" a="1"/>
  <c r="B56" i="4" l="1"/>
  <c r="A39" i="6" s="1"/>
  <c r="B68" i="4"/>
  <c r="A49" i="6" s="1"/>
  <c r="B50" i="4"/>
  <c r="A34" i="6" s="1"/>
  <c r="B57" i="4"/>
  <c r="A40" i="6" s="1"/>
  <c r="B62" i="4"/>
  <c r="A44" i="6" s="1"/>
  <c r="C15" i="5"/>
  <c r="V15" i="5" s="1"/>
  <c r="G15" i="5" s="1"/>
  <c r="C12" i="5"/>
  <c r="C11" i="5"/>
  <c r="B15" i="5"/>
  <c r="C7" i="5"/>
  <c r="G64" i="6"/>
  <c r="G67" i="4"/>
  <c r="G55" i="4"/>
  <c r="G37" i="4"/>
  <c r="G49" i="4"/>
  <c r="G74" i="4"/>
  <c r="G61" i="4"/>
  <c r="G31" i="4"/>
  <c r="A27" i="6"/>
  <c r="B59" i="4"/>
  <c r="A42" i="6" s="1"/>
  <c r="B71" i="4"/>
  <c r="A52" i="6" s="1"/>
  <c r="V10" i="5"/>
  <c r="G10" i="5" s="1"/>
  <c r="C9" i="5"/>
  <c r="C8" i="5"/>
  <c r="C14" i="5"/>
  <c r="C6" i="5"/>
  <c r="C13" i="5"/>
  <c r="C5" i="5"/>
  <c r="AB15" i="5" l="1"/>
  <c r="V7" i="5"/>
  <c r="G7" i="5" s="1"/>
  <c r="AB7" i="5"/>
  <c r="V11" i="5"/>
  <c r="G11" i="5" s="1"/>
  <c r="AB11" i="5"/>
  <c r="V12" i="5"/>
  <c r="G12" i="5" s="1"/>
  <c r="AB12" i="5"/>
  <c r="AB13" i="5"/>
  <c r="V13" i="5"/>
  <c r="E10" i="5"/>
  <c r="R10" i="5"/>
  <c r="J10" i="5"/>
  <c r="F10" i="5"/>
  <c r="I10" i="5"/>
  <c r="H10" i="5"/>
  <c r="V9" i="5"/>
  <c r="AB9" i="5"/>
  <c r="V14" i="5"/>
  <c r="AB14" i="5"/>
  <c r="V6" i="5"/>
  <c r="AB6" i="5"/>
  <c r="V8" i="5"/>
  <c r="AB8" i="5"/>
  <c r="AB5" i="5"/>
  <c r="V5" i="5"/>
  <c r="F69" i="6"/>
  <c r="E15" i="5"/>
  <c r="I15" i="5"/>
  <c r="R15" i="5"/>
  <c r="H15" i="5"/>
  <c r="J15" i="5"/>
  <c r="F15" i="5"/>
  <c r="B64" i="6"/>
  <c r="H64" i="6"/>
  <c r="T15" i="5"/>
  <c r="T10" i="5"/>
  <c r="E11" i="5" l="1"/>
  <c r="H11" i="5"/>
  <c r="I11" i="5"/>
  <c r="J11" i="5"/>
  <c r="R11" i="5"/>
  <c r="F11" i="5"/>
  <c r="E12" i="5"/>
  <c r="H12" i="5"/>
  <c r="R12" i="5"/>
  <c r="I12" i="5"/>
  <c r="J12" i="5"/>
  <c r="F12" i="5"/>
  <c r="E7" i="5"/>
  <c r="H7" i="5"/>
  <c r="F7" i="5"/>
  <c r="J7" i="5"/>
  <c r="I7" i="5"/>
  <c r="R7" i="5"/>
  <c r="E14" i="5"/>
  <c r="H14" i="5"/>
  <c r="I14" i="5"/>
  <c r="J14" i="5"/>
  <c r="F14" i="5"/>
  <c r="R14" i="5"/>
  <c r="E5" i="5"/>
  <c r="J5" i="5"/>
  <c r="H5" i="5"/>
  <c r="R5" i="5"/>
  <c r="I5" i="5"/>
  <c r="F5" i="5"/>
  <c r="G65" i="6"/>
  <c r="H65" i="6" s="1"/>
  <c r="G66" i="6"/>
  <c r="H66" i="6" s="1"/>
  <c r="G68" i="6"/>
  <c r="H68" i="6" s="1"/>
  <c r="G67" i="6"/>
  <c r="H67" i="6" s="1"/>
  <c r="X10" i="5"/>
  <c r="X15" i="5"/>
  <c r="G14" i="5"/>
  <c r="C64" i="6"/>
  <c r="D64" i="6"/>
  <c r="E9" i="5"/>
  <c r="R9" i="5"/>
  <c r="J9" i="5"/>
  <c r="H9" i="5"/>
  <c r="I9" i="5"/>
  <c r="F9" i="5"/>
  <c r="E8" i="5"/>
  <c r="H8" i="5"/>
  <c r="J8" i="5"/>
  <c r="I8" i="5"/>
  <c r="F8" i="5"/>
  <c r="R8" i="5"/>
  <c r="E13" i="5"/>
  <c r="F13" i="5"/>
  <c r="I13" i="5"/>
  <c r="R13" i="5"/>
  <c r="J13" i="5"/>
  <c r="H13" i="5"/>
  <c r="C69" i="6"/>
  <c r="G8" i="5"/>
  <c r="E6" i="5"/>
  <c r="H6" i="5"/>
  <c r="F6" i="5"/>
  <c r="R6" i="5"/>
  <c r="I6" i="5"/>
  <c r="J6" i="5"/>
  <c r="G6" i="5"/>
  <c r="G5" i="5"/>
  <c r="G9" i="5"/>
  <c r="G13" i="5"/>
  <c r="T12" i="5"/>
  <c r="T7" i="5"/>
  <c r="T14" i="5"/>
  <c r="T11" i="5"/>
  <c r="S15" i="5"/>
  <c r="S10" i="5"/>
  <c r="T13" i="5"/>
  <c r="T5" i="5"/>
  <c r="T9" i="5"/>
  <c r="T8" i="5"/>
  <c r="T6" i="5"/>
  <c r="X7" i="5" l="1"/>
  <c r="X12" i="5"/>
  <c r="X11" i="5"/>
  <c r="D68" i="6"/>
  <c r="C68" i="6"/>
  <c r="G69" i="6" a="1"/>
  <c r="G69" i="6" s="1"/>
  <c r="H69" i="6" s="1"/>
  <c r="H70" i="6" s="1"/>
  <c r="D2" i="6" s="1"/>
  <c r="X5" i="5"/>
  <c r="C66" i="6"/>
  <c r="D66" i="6"/>
  <c r="C65" i="6"/>
  <c r="D65" i="6"/>
  <c r="X9" i="5"/>
  <c r="X8" i="5"/>
  <c r="X6" i="5"/>
  <c r="X13" i="5"/>
  <c r="C67" i="6"/>
  <c r="D67" i="6"/>
  <c r="X14" i="5"/>
  <c r="S12" i="5"/>
  <c r="S7" i="5"/>
  <c r="S8" i="5"/>
  <c r="S5" i="5"/>
  <c r="S9" i="5"/>
  <c r="S11" i="5"/>
  <c r="S14" i="5"/>
  <c r="S13"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<sst xmlns="http://schemas.openxmlformats.org/spreadsheetml/2006/main" count="22212" uniqueCount="15670">
  <si>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</si>
  <si>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</si>
  <si>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</si>
  <si>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</si>
  <si>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</si>
  <si>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</si>
  <si>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</si>
  <si>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</si>
  <si>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</si>
  <si>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</si>
  <si>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</si>
  <si>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</si>
  <si>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</si>
  <si>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</si>
  <si>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</si>
  <si>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</si>
  <si>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</si>
  <si>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</si>
  <si>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</si>
  <si>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</si>
  <si>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</si>
  <si>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</si>
  <si>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</si>
  <si>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</si>
  <si>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</si>
  <si>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</si>
  <si>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</si>
  <si>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</si>
  <si>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</si>
  <si>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</si>
  <si>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</si>
  <si>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</si>
  <si>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</si>
  <si>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</si>
  <si>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</si>
  <si>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</si>
  <si>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</si>
  <si>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</si>
  <si>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</si>
  <si>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</si>
  <si>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</si>
  <si>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</si>
  <si>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</si>
  <si>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</si>
  <si>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</si>
  <si>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</si>
  <si>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</si>
  <si>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</si>
  <si>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</si>
  <si>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</si>
  <si>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</si>
  <si>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</si>
  <si>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</si>
  <si>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</si>
  <si>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</si>
  <si>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</si>
  <si>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</si>
  <si>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</si>
  <si>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</si>
  <si>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</si>
  <si>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</si>
  <si>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</si>
  <si>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</si>
  <si>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</si>
  <si>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</si>
  <si>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</si>
  <si>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</si>
  <si>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</si>
  <si>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</si>
  <si>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</si>
  <si>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</si>
  <si>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</si>
  <si>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</si>
  <si>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</si>
  <si>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</si>
  <si>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</si>
  <si>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</si>
  <si>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</si>
  <si>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</si>
  <si>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</si>
  <si>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</si>
  <si>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</si>
  <si>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</si>
  <si>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</si>
  <si>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</si>
  <si>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</si>
  <si>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</si>
  <si>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</si>
  <si>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</si>
  <si>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</si>
  <si>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</si>
  <si>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</si>
  <si>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</si>
  <si>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</si>
  <si>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</si>
  <si>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</si>
  <si>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</si>
  <si>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</si>
  <si>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</si>
  <si>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</si>
  <si>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</si>
  <si>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</si>
  <si>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</si>
  <si>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</si>
  <si>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</si>
  <si>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</si>
  <si>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</si>
  <si>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</si>
  <si>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</si>
  <si>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</si>
  <si>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</si>
  <si>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</si>
  <si>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</si>
  <si>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</si>
  <si>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</si>
  <si>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</si>
  <si>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</si>
  <si>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</si>
  <si>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</si>
  <si>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</si>
  <si>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</si>
  <si>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</si>
  <si>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</si>
  <si>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</si>
  <si>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</si>
  <si>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</si>
  <si>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</si>
  <si>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</si>
  <si>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</si>
  <si>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</si>
  <si>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</si>
  <si>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</si>
  <si>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</si>
  <si>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</si>
  <si>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</si>
  <si>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</si>
  <si>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</si>
  <si>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</si>
  <si>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</si>
  <si>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</si>
  <si>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</si>
  <si>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</si>
  <si>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</si>
  <si>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</si>
  <si>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</si>
  <si>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</si>
  <si>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</si>
  <si>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</si>
  <si>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</si>
  <si>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</si>
  <si>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</si>
  <si>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</si>
  <si>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</si>
  <si>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</si>
  <si>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</si>
  <si>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</si>
  <si>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</si>
  <si>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</si>
  <si>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</si>
  <si>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</si>
  <si>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</si>
  <si>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</si>
  <si>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</si>
  <si>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</si>
  <si>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</si>
  <si>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</si>
  <si>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</si>
  <si>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</si>
  <si>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</si>
  <si>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</si>
  <si>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</si>
  <si>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</si>
  <si>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</si>
  <si>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</si>
  <si>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</si>
  <si>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</si>
  <si>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</si>
  <si>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</si>
  <si>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</si>
  <si>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</si>
  <si>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</si>
  <si>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</si>
  <si>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</si>
  <si>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</si>
  <si>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</si>
  <si>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</si>
  <si>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</si>
  <si>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</si>
  <si>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</si>
  <si>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</si>
  <si>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</si>
  <si>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</si>
  <si>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</si>
  <si>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</si>
  <si>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</si>
  <si>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</si>
  <si>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</si>
  <si>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</si>
  <si>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</si>
  <si>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</si>
  <si>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</si>
  <si>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</si>
  <si>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</si>
  <si>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</si>
  <si>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</si>
  <si>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</si>
  <si>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</si>
  <si>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</si>
  <si>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</si>
  <si>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</si>
  <si>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</si>
  <si>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</si>
  <si>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</si>
  <si>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</si>
  <si>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</si>
  <si>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</si>
  <si>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</si>
  <si>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</si>
  <si>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</si>
  <si>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</si>
  <si>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</si>
  <si>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</si>
  <si>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</si>
  <si>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</si>
  <si>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</si>
  <si>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</si>
  <si>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</si>
  <si>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</si>
  <si>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</si>
  <si>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</si>
  <si>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</si>
  <si>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</si>
  <si>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</si>
  <si>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</si>
  <si>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</si>
  <si>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</si>
  <si>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</si>
  <si>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</si>
  <si>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</si>
  <si>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</si>
  <si>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</si>
  <si>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</si>
  <si>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</si>
  <si>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</si>
  <si>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</si>
  <si>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</si>
  <si>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</si>
  <si>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</si>
  <si>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</si>
  <si>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</si>
  <si>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</si>
  <si>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</si>
  <si>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</si>
  <si>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</si>
  <si>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</si>
  <si>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</si>
  <si>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</si>
  <si>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</si>
  <si>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</si>
  <si>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</si>
  <si>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</si>
  <si>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</si>
  <si>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</si>
  <si>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</si>
  <si>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</si>
  <si>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</si>
  <si>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</si>
  <si>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</si>
  <si>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</si>
  <si>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</si>
  <si>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</si>
  <si>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</si>
  <si>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</si>
  <si>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</si>
  <si>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</si>
  <si>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</si>
  <si>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</si>
  <si>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</si>
  <si>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</si>
  <si>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</si>
  <si>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</si>
  <si>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</si>
  <si>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</si>
  <si>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</si>
  <si>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</si>
  <si>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</si>
  <si>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</si>
  <si>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</si>
  <si>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</si>
  <si>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</si>
  <si>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</si>
  <si>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</si>
  <si>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</si>
  <si>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</si>
  <si>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</si>
  <si>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</si>
  <si>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</si>
  <si>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</si>
  <si>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</si>
  <si>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</si>
  <si>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</si>
  <si>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</si>
  <si>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</si>
  <si>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</si>
  <si>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</si>
  <si>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</si>
  <si>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</si>
  <si>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</si>
  <si>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</si>
  <si>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</si>
  <si>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</si>
  <si>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</si>
  <si>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</si>
  <si>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</si>
  <si>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</si>
  <si>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</si>
  <si>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</si>
  <si>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</si>
  <si>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</si>
  <si>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</si>
  <si>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</si>
  <si>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</si>
  <si>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</si>
  <si>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</si>
  <si>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</si>
  <si>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</si>
  <si>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</si>
  <si>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</si>
  <si>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</si>
  <si>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</si>
  <si>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</si>
  <si>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</si>
  <si>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</si>
  <si>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</si>
  <si>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</si>
  <si>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</si>
  <si>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</si>
  <si>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</si>
  <si>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</si>
  <si>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</si>
  <si>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</si>
  <si>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</si>
  <si>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</si>
  <si>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</si>
  <si>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</si>
  <si>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</si>
  <si>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</si>
  <si>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</si>
  <si>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</si>
  <si>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</si>
  <si>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</si>
  <si>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</si>
  <si>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</si>
  <si>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</si>
  <si>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</si>
  <si>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</si>
  <si>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</si>
  <si>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</si>
  <si>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</si>
  <si>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</si>
  <si>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</si>
  <si>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</si>
  <si>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</si>
  <si>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</si>
  <si>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</si>
  <si>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</si>
  <si>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</si>
  <si>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</si>
  <si>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</si>
  <si>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</si>
  <si>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</si>
  <si>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</si>
  <si>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</si>
  <si>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</si>
  <si>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</si>
  <si>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</si>
  <si>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</si>
  <si>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</si>
  <si>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</si>
  <si>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</si>
  <si>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</si>
  <si>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</si>
  <si>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</si>
  <si>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</si>
  <si>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</si>
  <si>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</si>
  <si>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</si>
  <si>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</si>
  <si>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</si>
  <si>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</si>
  <si>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</si>
  <si>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</si>
  <si>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</si>
  <si>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</si>
  <si>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</si>
  <si>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</si>
  <si>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</si>
  <si>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</si>
  <si>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</si>
  <si>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</si>
  <si>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</si>
  <si>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</si>
  <si>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</si>
  <si>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</si>
  <si>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</si>
  <si>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</si>
  <si>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</si>
  <si>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</si>
  <si>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</si>
  <si>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</si>
  <si>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</si>
  <si>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</si>
  <si>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</si>
  <si>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</si>
  <si>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</si>
  <si>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</si>
  <si>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</si>
  <si>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</si>
  <si>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</si>
  <si>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</si>
  <si>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</si>
  <si>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</si>
  <si>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</si>
  <si>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</si>
  <si>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</si>
  <si>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</si>
  <si>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</si>
  <si>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</si>
  <si>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</si>
  <si>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</si>
  <si>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</si>
  <si>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</si>
  <si>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</si>
  <si>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</si>
  <si>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</si>
  <si>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</si>
  <si>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</si>
  <si>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</si>
  <si>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</si>
  <si>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</si>
  <si>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</si>
  <si>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</si>
  <si>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</si>
  <si>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</si>
  <si>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</si>
  <si>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</si>
  <si>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</si>
  <si>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</si>
  <si>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</si>
  <si>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</si>
  <si>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</si>
  <si>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</si>
  <si>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</si>
  <si>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</si>
  <si>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</si>
  <si>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</si>
  <si>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</si>
  <si>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</si>
  <si>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</si>
  <si>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</si>
  <si>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</si>
  <si>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</si>
  <si>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</si>
  <si>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</si>
  <si>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</si>
  <si>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</si>
  <si>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</si>
  <si>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</si>
  <si>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</si>
  <si>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</si>
  <si>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</si>
  <si>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</si>
  <si>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</si>
  <si>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</si>
  <si>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</si>
  <si>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</si>
  <si>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</si>
  <si>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</si>
  <si>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</si>
  <si>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</si>
  <si>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</si>
  <si>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</si>
  <si>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</si>
  <si>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</si>
  <si>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</si>
  <si>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</si>
  <si>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</si>
  <si>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</si>
  <si>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</si>
  <si>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</si>
  <si>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</si>
  <si>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</si>
  <si>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</si>
  <si>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</si>
  <si>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</si>
  <si>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</si>
  <si>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</si>
  <si>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</si>
  <si>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</si>
  <si>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</si>
  <si>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</si>
  <si>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</si>
  <si>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</si>
  <si>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</si>
  <si>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</si>
  <si>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</si>
  <si>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</si>
  <si>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</si>
  <si>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</si>
  <si>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</si>
  <si>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</si>
  <si>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</si>
  <si>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</si>
  <si>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</si>
  <si>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</si>
  <si>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</si>
  <si>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</si>
  <si>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</si>
  <si>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</si>
  <si>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</si>
  <si>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</si>
  <si>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</si>
  <si>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</si>
  <si>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</si>
  <si>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</si>
  <si>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</si>
  <si>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</si>
  <si>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</si>
  <si>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</si>
  <si>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</si>
  <si>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</si>
  <si>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</si>
  <si>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</si>
  <si>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</si>
  <si>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</si>
  <si>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</si>
  <si>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</si>
  <si>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</si>
  <si>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</si>
  <si>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</si>
  <si>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</si>
  <si>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</si>
  <si>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</si>
  <si>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</si>
  <si>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</si>
  <si>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</si>
  <si>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</si>
  <si>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</si>
  <si>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</si>
  <si>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</si>
  <si>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</si>
  <si>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</si>
  <si>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</si>
  <si>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</si>
  <si>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</si>
  <si>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</si>
  <si>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</si>
  <si>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</si>
  <si>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</si>
  <si>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</si>
  <si>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</si>
  <si>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</si>
  <si>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</si>
  <si>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</si>
  <si>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</si>
  <si>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</si>
  <si>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</si>
  <si>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</si>
  <si>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</si>
  <si>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</si>
  <si>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</si>
  <si>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</si>
  <si>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</si>
  <si>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</si>
  <si>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</si>
  <si>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</si>
  <si>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</si>
  <si>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</si>
  <si>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</si>
  <si>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</si>
  <si>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</si>
  <si>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</si>
  <si>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</si>
  <si>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</si>
  <si>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</si>
  <si>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</si>
  <si>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</si>
  <si>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</si>
  <si>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</si>
  <si>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</si>
  <si>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</si>
  <si>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</si>
  <si>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</si>
  <si>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</si>
  <si>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</si>
  <si>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</si>
  <si>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</si>
  <si>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</si>
  <si>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</si>
  <si>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</si>
  <si>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</si>
  <si>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</si>
  <si>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</si>
  <si>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</si>
  <si>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</si>
  <si>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</si>
  <si>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</si>
  <si>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</si>
  <si>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</si>
  <si>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</si>
  <si>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</si>
  <si>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</si>
  <si>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</si>
  <si>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</si>
  <si>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</si>
  <si>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</si>
  <si>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</si>
  <si>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</si>
  <si>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</si>
  <si>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</si>
  <si>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</si>
  <si>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</si>
  <si>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</si>
  <si>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</si>
  <si>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</si>
  <si>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</si>
  <si>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</si>
  <si>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</si>
  <si>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</si>
  <si>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</si>
  <si>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</si>
  <si>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</si>
  <si>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</si>
  <si>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</si>
  <si>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</si>
  <si>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</si>
  <si>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</si>
  <si>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</si>
  <si>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</si>
  <si>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</si>
  <si>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</si>
  <si>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</si>
  <si>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</si>
  <si>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</si>
  <si>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</si>
  <si>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</si>
  <si>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</si>
  <si>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</si>
  <si>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</si>
  <si>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</si>
  <si>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</si>
  <si>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</si>
  <si>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</si>
  <si>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</si>
  <si>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</si>
  <si>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</si>
  <si>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</si>
  <si>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</si>
  <si>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</si>
  <si>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</si>
  <si>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</si>
  <si>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</si>
  <si>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</si>
  <si>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</si>
  <si>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</si>
  <si>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</si>
  <si>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</si>
  <si>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</si>
  <si>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</si>
  <si>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</si>
  <si>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</si>
  <si>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</si>
  <si>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</si>
  <si>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</si>
  <si>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</si>
  <si>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</si>
  <si>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</si>
  <si>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</si>
  <si>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</si>
  <si>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</si>
  <si>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</si>
  <si>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</si>
  <si>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</si>
  <si>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</si>
  <si>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</si>
  <si>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</si>
  <si>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</si>
  <si>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</si>
  <si>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</si>
  <si>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</si>
  <si>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</si>
  <si>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</si>
  <si>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</si>
  <si>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</si>
  <si>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</si>
  <si>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</si>
  <si>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</si>
  <si>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</si>
  <si>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</si>
  <si>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</si>
  <si>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</si>
  <si>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</si>
  <si>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</si>
  <si>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</si>
  <si>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</si>
  <si>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</si>
  <si>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</si>
  <si>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</si>
  <si>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</si>
  <si>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</si>
  <si>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</si>
  <si>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</si>
  <si>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</si>
  <si>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</si>
  <si>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</si>
  <si>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</si>
  <si>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</si>
  <si>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</si>
  <si>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</si>
  <si>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</si>
  <si>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</si>
  <si>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</si>
  <si>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</si>
  <si>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</si>
  <si>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</si>
  <si>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</si>
  <si>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</si>
  <si>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</si>
  <si>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</si>
  <si>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</si>
  <si>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</si>
  <si>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</si>
  <si>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</si>
  <si>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</si>
  <si>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</si>
  <si>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</si>
  <si>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</si>
  <si>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</si>
  <si>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</si>
  <si>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</si>
  <si>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</si>
  <si>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</si>
  <si>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</si>
  <si>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</si>
  <si>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</si>
  <si>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</si>
  <si>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</si>
  <si>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</si>
  <si>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</si>
  <si>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</si>
  <si>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</si>
  <si>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</si>
  <si>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</si>
  <si>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</si>
  <si>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</si>
  <si>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</si>
  <si>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</si>
  <si>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</si>
  <si>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</si>
  <si>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</si>
  <si>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</si>
  <si>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</si>
  <si>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</si>
  <si>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</si>
  <si>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</si>
  <si>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</si>
  <si>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</si>
  <si>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</si>
  <si>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</si>
  <si>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</si>
  <si>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</si>
  <si>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</si>
  <si>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</si>
  <si>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</si>
  <si>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</si>
  <si>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</si>
  <si>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</si>
  <si>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</si>
  <si>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</si>
  <si>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</si>
  <si>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</si>
  <si>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</si>
  <si>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</si>
  <si>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</si>
  <si>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</si>
  <si>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</si>
  <si>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</si>
  <si>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</si>
  <si>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</si>
  <si>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</si>
  <si>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</si>
  <si>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</si>
  <si>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</si>
  <si>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</si>
  <si>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</si>
  <si>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</si>
  <si>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</si>
  <si>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</si>
  <si>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</si>
  <si>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</si>
  <si>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</si>
  <si>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</si>
  <si>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</si>
  <si>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</si>
  <si>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</si>
  <si>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</si>
  <si>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</si>
  <si>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</si>
  <si>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</si>
  <si>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</si>
  <si>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</si>
  <si>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</si>
  <si>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</si>
  <si>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</si>
  <si>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</si>
  <si>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</si>
  <si>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</si>
  <si>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</si>
  <si>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</si>
  <si>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</si>
  <si>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</si>
  <si>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</si>
  <si>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</si>
  <si>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</si>
  <si>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</si>
  <si>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</si>
  <si>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</si>
  <si>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</si>
  <si>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</si>
  <si>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</si>
  <si>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</si>
  <si>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</si>
  <si>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</si>
  <si>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</si>
  <si>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</si>
  <si>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</si>
  <si>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</si>
  <si>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</si>
  <si>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</si>
  <si>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</si>
  <si>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</si>
  <si>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</si>
  <si>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</si>
  <si>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</si>
  <si>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</si>
  <si>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</si>
  <si>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</si>
  <si>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</si>
  <si>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</si>
  <si>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</si>
  <si>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</si>
  <si>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</si>
  <si>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</si>
  <si>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</si>
  <si>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</si>
  <si>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</si>
  <si>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</si>
  <si>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</si>
  <si>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</si>
  <si>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</si>
  <si>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</si>
  <si>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</si>
  <si>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</si>
  <si>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</si>
  <si>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</si>
  <si>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</si>
  <si>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</si>
  <si>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</si>
  <si>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</si>
  <si>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</si>
  <si>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</si>
  <si>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</si>
  <si>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</si>
  <si>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</si>
  <si>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</si>
  <si>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</si>
  <si>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</si>
  <si>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</si>
  <si>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</si>
  <si>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</si>
  <si>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</si>
  <si>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</si>
  <si>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</si>
  <si>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</si>
  <si>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</si>
  <si>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</si>
  <si>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</si>
  <si>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</si>
  <si>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</si>
  <si>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</si>
  <si>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</si>
  <si>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</si>
  <si>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</si>
  <si>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</si>
  <si>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</si>
  <si>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</si>
  <si>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</si>
  <si>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</si>
  <si>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</si>
  <si>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</si>
  <si>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</si>
  <si>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</si>
  <si>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</si>
  <si>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</si>
  <si>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</si>
  <si>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</si>
  <si>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</si>
  <si>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</si>
  <si>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</si>
  <si>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</si>
  <si>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</si>
  <si>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</si>
  <si>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</si>
  <si>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</si>
  <si>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</si>
  <si>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</si>
  <si>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</si>
  <si>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</si>
  <si>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</si>
  <si>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</si>
  <si>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</si>
  <si>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</si>
  <si>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</si>
  <si>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</si>
  <si>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</si>
  <si>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</si>
  <si>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</si>
  <si>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</si>
  <si>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</si>
  <si>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</si>
  <si>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</si>
  <si>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</si>
  <si>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</si>
  <si>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</si>
  <si>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</si>
  <si>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</si>
  <si>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</si>
  <si>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</si>
  <si>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</si>
  <si>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</si>
  <si>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</si>
  <si>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</si>
  <si>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</si>
  <si>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</si>
  <si>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</si>
  <si>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</si>
  <si>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</si>
  <si>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</si>
  <si>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</si>
  <si>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</si>
  <si>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</si>
  <si>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</si>
  <si>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</si>
  <si>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</si>
  <si>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</si>
  <si>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</si>
  <si>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</si>
  <si>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</si>
  <si>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</si>
  <si>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</si>
  <si>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</si>
  <si>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</si>
  <si>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</si>
  <si>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</si>
  <si>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</si>
  <si>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</si>
  <si>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</si>
  <si>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</si>
  <si>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</si>
  <si>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</si>
  <si>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</si>
  <si>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</si>
  <si>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</si>
  <si>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</si>
  <si>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</si>
  <si>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</si>
  <si>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</si>
  <si>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</si>
  <si>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</si>
  <si>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</si>
  <si>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</si>
  <si>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</si>
  <si>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</si>
  <si>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</si>
  <si>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</si>
  <si>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</si>
  <si>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</si>
  <si>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</si>
  <si>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</si>
  <si>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</si>
  <si>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</si>
  <si>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</si>
  <si>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</si>
  <si>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</si>
  <si>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</si>
  <si>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</si>
  <si>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</si>
  <si>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</si>
  <si>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</si>
  <si>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</si>
  <si>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</si>
  <si>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</si>
  <si>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</si>
  <si>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</si>
  <si>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</si>
  <si>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</si>
  <si>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</si>
  <si>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</si>
  <si>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</si>
  <si>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</si>
  <si>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</si>
  <si>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</si>
  <si>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</si>
  <si>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</si>
  <si>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</si>
  <si>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</si>
  <si>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</si>
  <si>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</si>
  <si>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</si>
  <si>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</si>
  <si>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</si>
  <si>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</si>
  <si>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</si>
  <si>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</si>
  <si>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</si>
  <si>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</si>
  <si>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</si>
  <si>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</si>
  <si>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</si>
  <si>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</si>
  <si>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</si>
  <si>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</si>
  <si>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</si>
  <si>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</si>
  <si>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</si>
  <si>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</si>
  <si>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</si>
  <si>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</si>
  <si>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</si>
  <si>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</si>
  <si>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</si>
  <si>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</si>
  <si>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</si>
  <si>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</si>
  <si>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</si>
  <si>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</si>
  <si>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</si>
  <si>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</si>
  <si>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</si>
  <si>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</si>
  <si>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</si>
  <si>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</si>
  <si>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</si>
  <si>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</si>
  <si>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</si>
  <si>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</si>
  <si>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</si>
  <si>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</si>
  <si>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</si>
  <si>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</si>
  <si>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</si>
  <si>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</si>
  <si>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</si>
  <si>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</si>
  <si>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</si>
  <si>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</si>
  <si>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</si>
  <si>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</si>
  <si>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</si>
  <si>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</si>
  <si>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</si>
  <si>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</si>
  <si>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</si>
  <si>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</si>
  <si>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</si>
  <si>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</si>
  <si>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</si>
  <si>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</si>
  <si>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</si>
  <si>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</si>
  <si>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</si>
  <si>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</si>
  <si>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</si>
  <si>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</si>
  <si>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</si>
  <si>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</si>
  <si>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</si>
  <si>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</si>
  <si>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</si>
  <si>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</si>
  <si>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</si>
  <si>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</si>
  <si>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</si>
  <si>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</si>
  <si>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</si>
  <si>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</si>
  <si>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</si>
  <si>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</si>
  <si>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</si>
  <si>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</si>
  <si>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</si>
  <si>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</si>
  <si>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</si>
  <si>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</si>
  <si>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</si>
  <si>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</si>
  <si>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</si>
  <si>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</si>
  <si>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</si>
  <si>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</si>
  <si>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</si>
  <si>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</si>
  <si>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</si>
  <si>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</si>
  <si>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</si>
  <si>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</si>
  <si>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</si>
  <si>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</si>
  <si>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</si>
  <si>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</si>
  <si>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</si>
  <si>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</si>
  <si>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</si>
  <si>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</si>
  <si>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</si>
  <si>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</si>
  <si>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</si>
  <si>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</si>
  <si>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</si>
  <si>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</si>
  <si>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</si>
  <si>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</si>
  <si>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</si>
  <si>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</si>
  <si>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</si>
  <si>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</si>
  <si>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</si>
  <si>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</si>
  <si>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</si>
  <si>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</si>
  <si>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</si>
  <si>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</si>
  <si>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</si>
  <si>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</si>
  <si>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</si>
  <si>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</si>
  <si>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</si>
  <si>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</si>
  <si>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</si>
  <si>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</si>
  <si>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</si>
  <si>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</si>
  <si>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</si>
  <si>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</si>
  <si>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</si>
  <si>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</si>
  <si>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</si>
  <si>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</si>
  <si>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</si>
  <si>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</si>
  <si>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</si>
  <si>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</si>
  <si>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</si>
  <si>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</si>
  <si>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</si>
  <si>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</si>
  <si>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</si>
  <si>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</si>
  <si>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</si>
  <si>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</si>
  <si>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</si>
  <si>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</si>
  <si>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</si>
  <si>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</si>
  <si>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</si>
  <si>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</si>
  <si>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</si>
  <si>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</si>
  <si>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</si>
  <si>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</si>
  <si>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</si>
  <si>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</si>
  <si>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</si>
  <si>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</si>
  <si>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</si>
  <si>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</si>
  <si>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</si>
  <si>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</si>
  <si>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</si>
  <si>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</si>
  <si>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</si>
  <si>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</si>
  <si>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</si>
  <si>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</si>
  <si>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</si>
  <si>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</si>
  <si>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</si>
  <si>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</si>
  <si>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</si>
  <si>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</si>
  <si>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</si>
  <si>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</si>
  <si>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</si>
  <si>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</si>
  <si>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</si>
  <si>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</si>
  <si>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</si>
  <si>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</si>
  <si>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</si>
  <si>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</si>
  <si>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</si>
  <si>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</si>
  <si>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</si>
  <si>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</si>
  <si>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</si>
  <si>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</si>
  <si>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</si>
  <si>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</si>
  <si>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</si>
  <si>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</si>
  <si>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</si>
  <si>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</si>
  <si>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</si>
  <si>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</si>
  <si>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</si>
  <si>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</si>
  <si>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</si>
  <si>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</si>
  <si>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</si>
  <si>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</si>
  <si>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</si>
  <si>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</si>
  <si>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</si>
  <si>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</si>
  <si>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</si>
  <si>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</si>
  <si>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</si>
  <si>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</si>
  <si>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</si>
  <si>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</si>
  <si>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</si>
  <si>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</si>
  <si>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</si>
  <si>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</si>
  <si>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</si>
  <si>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</si>
  <si>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</si>
  <si>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</si>
  <si>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</si>
  <si>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</si>
  <si>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</si>
  <si>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</si>
  <si>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</si>
  <si>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</si>
  <si>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</si>
  <si>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</si>
  <si>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</si>
  <si>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</si>
  <si>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</si>
  <si>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</si>
  <si>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</si>
  <si>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</si>
  <si>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</si>
  <si>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</si>
  <si>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</si>
  <si>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</si>
  <si>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</si>
  <si>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</si>
  <si>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</si>
  <si>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</si>
  <si>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</si>
  <si>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</si>
  <si>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</si>
  <si>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</si>
  <si>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</si>
  <si>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</si>
  <si>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</si>
  <si>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</si>
  <si>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</si>
  <si>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</si>
  <si>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</si>
  <si>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</si>
  <si>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</si>
  <si>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</si>
  <si>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</si>
  <si>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</si>
  <si>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</si>
  <si>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</si>
  <si>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</si>
  <si>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</si>
  <si>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</si>
  <si>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</si>
  <si>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</si>
  <si>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</si>
  <si>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</si>
  <si>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</si>
  <si>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</si>
  <si>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</si>
  <si>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</si>
  <si>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</si>
  <si>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</si>
  <si>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</si>
  <si>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</si>
  <si>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</si>
  <si>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</si>
  <si>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</si>
  <si>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</si>
  <si>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</si>
  <si>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</si>
  <si>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</si>
  <si>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</si>
  <si>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</si>
  <si>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</si>
  <si>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</si>
  <si>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</si>
  <si>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</si>
  <si>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</si>
  <si>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</si>
  <si>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</si>
  <si>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</si>
  <si>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</si>
  <si>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</si>
  <si>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</si>
  <si>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</si>
  <si>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</si>
  <si>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</si>
  <si>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</si>
  <si>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</si>
  <si>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</si>
  <si>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</si>
  <si>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</si>
  <si>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</si>
  <si>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</si>
  <si>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</si>
  <si>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</si>
  <si>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</si>
  <si>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</si>
  <si>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</si>
  <si>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</si>
  <si>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</si>
  <si>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</si>
  <si>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</si>
  <si>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</si>
  <si>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</si>
  <si>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</si>
  <si>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</si>
  <si>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</si>
  <si>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</si>
  <si>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</si>
  <si>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</si>
  <si>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</si>
  <si>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</si>
  <si>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</si>
  <si>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</si>
  <si>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</si>
  <si>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</si>
  <si>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</si>
  <si>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</si>
  <si>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</si>
  <si>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</si>
  <si>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</si>
  <si>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</si>
  <si>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</si>
  <si>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</si>
  <si>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</si>
  <si>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</si>
  <si>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</si>
  <si>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</si>
  <si>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</si>
  <si>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</si>
  <si>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</si>
  <si>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</si>
  <si>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</si>
  <si>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</si>
  <si>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</si>
  <si>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</si>
  <si>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</si>
  <si>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</si>
  <si>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</si>
  <si>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</si>
  <si>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</si>
  <si>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</si>
  <si>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</si>
  <si>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</si>
  <si>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</si>
  <si>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</si>
  <si>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</si>
  <si>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</si>
  <si>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</si>
  <si>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</si>
  <si>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</si>
  <si>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</si>
  <si>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</si>
  <si>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</si>
  <si>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</si>
  <si>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</si>
  <si>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</si>
  <si>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</si>
  <si>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</si>
  <si>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</si>
  <si>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</si>
  <si>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</si>
  <si>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</si>
  <si>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</si>
  <si>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</si>
  <si>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</si>
  <si>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</si>
  <si>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</si>
  <si>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</si>
  <si>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</si>
  <si>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</si>
  <si>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</si>
  <si>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</si>
  <si>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</si>
  <si>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</si>
  <si>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</si>
  <si>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</si>
  <si>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</si>
  <si>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</si>
  <si>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</si>
  <si>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</si>
  <si>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</si>
  <si>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</si>
  <si>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</si>
  <si>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</si>
  <si>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</si>
  <si>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</si>
  <si>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</si>
  <si>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</si>
  <si>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</si>
  <si>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</si>
  <si>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</si>
  <si>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</si>
  <si>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</si>
  <si>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</si>
  <si>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</si>
  <si>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</si>
  <si>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</si>
  <si>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</si>
  <si>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</si>
  <si>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</si>
  <si>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</si>
  <si>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</si>
  <si>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</si>
  <si>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</si>
  <si>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</si>
  <si>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</si>
  <si>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</si>
  <si>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</si>
  <si>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</si>
  <si>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</si>
  <si>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</si>
  <si>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</si>
  <si>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</si>
  <si>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</si>
  <si>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</si>
  <si>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</si>
  <si>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</si>
  <si>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</si>
  <si>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</si>
  <si>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</si>
  <si>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</si>
  <si>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</si>
  <si>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</si>
  <si>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</si>
  <si>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</si>
  <si>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</si>
  <si>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</si>
  <si>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</si>
  <si>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</si>
  <si>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</si>
  <si>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</si>
  <si>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</si>
  <si>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</si>
  <si>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</si>
  <si>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</si>
  <si>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</si>
  <si>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</si>
  <si>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</si>
  <si>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</si>
  <si>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</si>
  <si>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</si>
  <si>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</si>
  <si>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</si>
  <si>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</si>
  <si>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</si>
  <si>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</si>
  <si>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</si>
  <si>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</si>
  <si>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</si>
  <si>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</si>
  <si>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</si>
  <si>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</si>
  <si>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</si>
  <si>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</si>
  <si>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</si>
  <si>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</si>
  <si>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</si>
  <si>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</si>
  <si>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</si>
  <si>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</si>
  <si>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</si>
  <si>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</si>
  <si>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</si>
  <si>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</si>
  <si>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</si>
  <si>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</si>
  <si>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</si>
  <si>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</si>
  <si>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</si>
  <si>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</si>
  <si>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</si>
  <si>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</si>
  <si>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</si>
  <si>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</si>
  <si>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</si>
  <si>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</si>
  <si>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</si>
  <si>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</si>
  <si>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</si>
  <si>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</si>
  <si>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</si>
  <si>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</si>
  <si>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</si>
  <si>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</si>
  <si>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</si>
  <si>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</si>
  <si>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</si>
  <si>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</si>
  <si>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</si>
  <si>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</si>
  <si>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</si>
  <si>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</si>
  <si>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</si>
  <si>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</si>
  <si>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</si>
  <si>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</si>
  <si>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</si>
  <si>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</si>
  <si>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</si>
  <si>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</si>
  <si>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</si>
  <si>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</si>
  <si>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</si>
  <si>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</si>
  <si>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</si>
  <si>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</si>
  <si>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</si>
  <si>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</si>
  <si>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</si>
  <si>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</si>
  <si>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</si>
  <si>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</si>
  <si>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</si>
  <si>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</si>
  <si>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</si>
  <si>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</si>
  <si>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</si>
  <si>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</si>
  <si>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</si>
  <si>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</si>
  <si>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</si>
  <si>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</si>
  <si>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</si>
  <si>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</si>
  <si>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</si>
  <si>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</si>
  <si>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</si>
  <si>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</si>
  <si>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</si>
  <si>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</si>
  <si>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</si>
  <si>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</si>
  <si>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</si>
  <si>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</si>
  <si>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</si>
  <si>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</si>
  <si>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</si>
  <si>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</si>
  <si>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</si>
  <si>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</si>
  <si>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</si>
  <si>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</si>
  <si>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</si>
  <si>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</si>
  <si>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</si>
  <si>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</si>
  <si>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</si>
  <si>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</si>
  <si>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</si>
  <si>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</si>
  <si>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</si>
  <si>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</si>
  <si>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</si>
  <si>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</si>
  <si>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</si>
  <si>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</si>
  <si>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</si>
  <si>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</si>
  <si>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</si>
  <si>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</si>
  <si>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</si>
  <si>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</si>
  <si>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</si>
  <si>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</si>
  <si>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</si>
  <si>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</si>
  <si>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</si>
  <si>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</si>
  <si>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</si>
  <si>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</si>
  <si>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</si>
  <si>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</si>
  <si>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</si>
  <si>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</si>
  <si>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</si>
  <si>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</si>
  <si>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</si>
  <si>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</si>
  <si>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</si>
  <si>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</si>
  <si>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</si>
  <si>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</si>
  <si>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</si>
  <si>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</si>
  <si>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</si>
  <si>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</si>
  <si>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</si>
  <si>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</si>
  <si>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</si>
  <si>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</si>
  <si>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</si>
  <si>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</si>
  <si>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</si>
  <si>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</si>
  <si>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</si>
  <si>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</si>
  <si>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</si>
  <si>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</si>
  <si>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</si>
  <si>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</si>
  <si>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</si>
  <si>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</si>
  <si>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</si>
  <si>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</si>
  <si>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</si>
  <si>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</si>
  <si>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</si>
  <si>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</si>
  <si>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</si>
  <si>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</si>
  <si>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</si>
  <si>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</si>
  <si>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</si>
  <si>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</si>
  <si>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</si>
  <si>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</si>
  <si>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</si>
  <si>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</si>
  <si>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</si>
  <si>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</si>
  <si>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</si>
  <si>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</si>
  <si>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</si>
  <si>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</si>
  <si>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</si>
  <si>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</si>
  <si>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</si>
  <si>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</si>
  <si>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</si>
  <si>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</si>
  <si>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</si>
  <si>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</si>
  <si>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</si>
  <si>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</si>
  <si>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</si>
  <si>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</si>
  <si>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</si>
  <si>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</si>
  <si>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</si>
  <si>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</si>
  <si>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</si>
  <si>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</si>
  <si>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</si>
  <si>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</si>
  <si>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</si>
  <si>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</si>
  <si>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</si>
  <si>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</si>
  <si>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</si>
  <si>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</si>
  <si>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</si>
  <si>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</si>
  <si>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</si>
  <si>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</si>
  <si>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</si>
  <si>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</si>
  <si>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</si>
  <si>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</si>
  <si>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</si>
  <si>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</si>
  <si>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</si>
  <si>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</si>
  <si>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</si>
  <si>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</si>
  <si>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</si>
  <si>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</si>
  <si>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</si>
  <si>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</si>
  <si>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</si>
  <si>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</si>
  <si>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</si>
  <si>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</si>
  <si>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</si>
  <si>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</si>
  <si>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</si>
  <si>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</si>
  <si>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</si>
  <si>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</si>
  <si>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</si>
  <si>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</si>
  <si>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</si>
  <si>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</si>
  <si>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</si>
  <si>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</si>
  <si>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</si>
  <si>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</si>
  <si>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</si>
  <si>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</si>
  <si>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</si>
  <si>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</si>
  <si>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</si>
  <si>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</si>
  <si>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</si>
  <si>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</si>
  <si>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</si>
  <si>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</si>
  <si>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</si>
  <si>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</si>
  <si>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</si>
  <si>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</si>
  <si>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</si>
  <si>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</si>
  <si>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</si>
  <si>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</si>
  <si>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</si>
  <si>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</si>
  <si>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</si>
  <si>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</si>
  <si>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</si>
  <si>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</si>
  <si>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</si>
  <si>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</si>
  <si>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</si>
  <si>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</si>
  <si>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</si>
  <si>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</si>
  <si>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</si>
  <si>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</si>
  <si>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</si>
  <si>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</si>
  <si>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</si>
  <si>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</si>
  <si>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</si>
  <si>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</si>
  <si>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</si>
  <si>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</si>
  <si>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</si>
  <si>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</si>
  <si>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</si>
  <si>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</si>
  <si>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</si>
  <si>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</si>
  <si>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</si>
  <si>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</si>
  <si>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</si>
  <si>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</si>
  <si>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</si>
  <si>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</si>
  <si>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</si>
  <si>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</si>
  <si>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</si>
  <si>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</si>
  <si>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</si>
  <si>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</si>
  <si>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</si>
  <si>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</si>
  <si>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</si>
  <si>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</si>
  <si>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</si>
  <si>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</si>
  <si>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</si>
  <si>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</si>
  <si>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</si>
  <si>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</si>
  <si>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</si>
  <si>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</si>
  <si>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</si>
  <si>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</si>
  <si>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</si>
  <si>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</si>
  <si>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</si>
  <si>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</si>
  <si>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</si>
  <si>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</si>
  <si>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</si>
  <si>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</si>
  <si>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</si>
  <si>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</si>
  <si>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</si>
  <si>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</si>
  <si>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</si>
  <si>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</si>
  <si>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</si>
  <si>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</si>
  <si>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</si>
  <si>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</si>
  <si>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</si>
  <si>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</si>
  <si>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</si>
  <si>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</si>
  <si>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</si>
  <si>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</si>
  <si>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</si>
  <si>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</si>
  <si>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</si>
  <si>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</si>
  <si>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</si>
  <si>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</si>
  <si>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</si>
  <si>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</si>
  <si>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</si>
  <si>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</si>
  <si>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</si>
  <si>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</si>
  <si>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</si>
  <si>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</si>
  <si>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</si>
  <si>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</si>
  <si>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</si>
  <si>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</si>
  <si>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</si>
  <si>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</si>
  <si>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</si>
  <si>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</si>
  <si>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</si>
  <si>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</si>
  <si>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</si>
  <si>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</si>
  <si>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</si>
  <si>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</si>
  <si>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</si>
  <si>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</si>
  <si>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</si>
  <si>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</si>
  <si>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</si>
  <si>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</si>
  <si>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</si>
  <si>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</si>
  <si>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</si>
  <si>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</si>
  <si>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</si>
  <si>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</si>
  <si>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</si>
  <si>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</si>
  <si>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</si>
  <si>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</si>
  <si>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</si>
  <si>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</si>
  <si>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</si>
  <si>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</si>
  <si>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</si>
  <si>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</si>
  <si>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</si>
  <si>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</si>
  <si>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</si>
  <si>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</si>
  <si>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</si>
  <si>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</si>
  <si>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</si>
  <si>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</si>
  <si>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</si>
  <si>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</si>
  <si>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</si>
  <si>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</si>
  <si>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</si>
  <si>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</si>
  <si>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</si>
  <si>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</si>
  <si>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</si>
  <si>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</si>
  <si>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</si>
  <si>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</si>
  <si>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</si>
  <si>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</si>
  <si>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</si>
  <si>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</si>
  <si>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</si>
  <si>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</si>
  <si>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</si>
  <si>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</si>
  <si>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</si>
  <si>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</si>
  <si>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</si>
  <si>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</si>
  <si>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</si>
  <si>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</si>
  <si>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</si>
  <si>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</si>
  <si>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</si>
  <si>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</si>
  <si>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</si>
  <si>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</si>
  <si>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</si>
  <si>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</si>
  <si>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</si>
  <si>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</si>
  <si>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</si>
  <si>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</si>
  <si>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</si>
  <si>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</si>
  <si>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</si>
  <si>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</si>
  <si>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</si>
  <si>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</si>
  <si>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</si>
  <si>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</si>
  <si>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</si>
  <si>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</si>
  <si>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</si>
  <si>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</si>
  <si>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</si>
  <si>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</si>
  <si>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</si>
  <si>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</si>
  <si>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</si>
  <si>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</si>
  <si>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</si>
  <si>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</si>
  <si>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</si>
  <si>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</si>
  <si>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</si>
  <si>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</si>
  <si>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</si>
  <si>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</si>
  <si>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</si>
  <si>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</si>
  <si>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</si>
  <si>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</si>
  <si>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</si>
  <si>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</si>
  <si>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</si>
  <si>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</si>
  <si>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</si>
  <si>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</si>
  <si>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</si>
  <si>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</si>
  <si>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</si>
  <si>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</si>
  <si>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</si>
  <si>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</si>
  <si>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</si>
  <si>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</si>
  <si>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</si>
  <si>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</si>
  <si>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</si>
  <si>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</si>
  <si>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</si>
  <si>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</si>
  <si>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</si>
  <si>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</si>
  <si>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</si>
  <si>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</si>
  <si>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</si>
  <si>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</si>
  <si>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</si>
  <si>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</si>
  <si>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</si>
  <si>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</si>
  <si>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</si>
  <si>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</si>
  <si>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</si>
  <si>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</si>
  <si>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</si>
  <si>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</si>
  <si>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</si>
  <si>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</si>
  <si>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</si>
  <si>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</si>
  <si>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</si>
  <si>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</si>
  <si>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</si>
  <si>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</si>
  <si>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</si>
  <si>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</si>
  <si>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</si>
  <si>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</si>
  <si>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</si>
  <si>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</si>
  <si>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</si>
  <si>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</si>
  <si>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</si>
  <si>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</si>
  <si>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</si>
  <si>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</si>
  <si>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</si>
  <si>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</si>
  <si>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</si>
  <si>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</si>
  <si>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</si>
  <si>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</si>
  <si>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</si>
  <si>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</si>
  <si>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</si>
  <si>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</si>
  <si>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</si>
  <si>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</si>
  <si>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</si>
  <si>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</si>
  <si>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</si>
  <si>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</si>
  <si>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</si>
  <si>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</si>
  <si>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</si>
  <si>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</si>
  <si>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</si>
  <si>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</si>
  <si>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</si>
  <si>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</si>
  <si>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</si>
  <si>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</si>
  <si>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</si>
  <si>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</si>
  <si>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</si>
  <si>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</si>
  <si>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</si>
  <si>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</si>
  <si>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</si>
  <si>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</si>
  <si>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</si>
  <si>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</si>
  <si>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</si>
  <si>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</si>
  <si>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</si>
  <si>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</si>
  <si>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</si>
  <si>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</si>
  <si>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</si>
  <si>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</si>
  <si>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</si>
  <si>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</si>
  <si>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</si>
  <si>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</si>
  <si>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</si>
  <si>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</si>
  <si>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</si>
  <si>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</si>
  <si>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</si>
  <si>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</si>
  <si>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</si>
  <si>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</si>
  <si>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</si>
  <si>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</si>
  <si>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</si>
  <si>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</si>
  <si>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</si>
  <si>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</si>
  <si>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</si>
  <si>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</si>
  <si>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</si>
  <si>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</si>
  <si>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</si>
  <si>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</si>
  <si>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</si>
  <si>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</si>
  <si>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</si>
  <si>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</si>
  <si>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</si>
  <si>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</si>
  <si>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</si>
  <si>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</si>
  <si>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</si>
  <si>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</si>
  <si>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</si>
  <si>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</si>
  <si>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</si>
  <si>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</si>
  <si>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</si>
  <si>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</si>
  <si>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</si>
  <si>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</si>
  <si>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</si>
  <si>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</si>
  <si>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</si>
  <si>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</si>
  <si>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</si>
  <si>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</si>
  <si>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</si>
  <si>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</si>
  <si>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</si>
  <si>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</si>
  <si>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</si>
  <si>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</si>
  <si>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</si>
  <si>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</si>
  <si>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</si>
  <si>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</si>
  <si>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</si>
  <si>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</si>
  <si>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</si>
  <si>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</si>
  <si>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</si>
  <si>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</si>
  <si>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</si>
  <si>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</si>
  <si>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</si>
  <si>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</si>
  <si>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</si>
  <si>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</si>
  <si>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</si>
  <si>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</si>
  <si>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</si>
  <si>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</si>
  <si>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</si>
  <si>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</si>
  <si>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</si>
  <si>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</si>
  <si>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</si>
  <si>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</si>
  <si>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</si>
  <si>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</si>
  <si>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</si>
  <si>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</si>
  <si>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</si>
  <si>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</si>
  <si>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</si>
  <si>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</si>
  <si>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</si>
  <si>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</si>
  <si>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</si>
  <si>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</si>
  <si>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</si>
  <si>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</si>
  <si>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</si>
  <si>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</si>
  <si>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</si>
  <si>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</si>
  <si>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</si>
  <si>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</si>
  <si>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</si>
  <si>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</si>
  <si>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</si>
  <si>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</si>
  <si>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</si>
  <si>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</si>
  <si>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</si>
  <si>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</si>
  <si>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</si>
  <si>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</si>
  <si>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</si>
  <si>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</si>
  <si>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</si>
  <si>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</si>
  <si>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</si>
  <si>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</si>
  <si>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</si>
  <si>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</si>
  <si>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</si>
  <si>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</si>
  <si>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</si>
  <si>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</si>
  <si>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</si>
  <si>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</si>
  <si>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</si>
  <si>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</si>
  <si>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</si>
  <si>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</si>
  <si>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</si>
  <si>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</si>
  <si>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</si>
  <si>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</si>
  <si>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</si>
  <si>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</si>
  <si>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</si>
  <si>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</si>
  <si>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</si>
  <si>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</si>
  <si>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</si>
  <si>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</si>
  <si>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</si>
  <si>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</si>
  <si>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</si>
  <si>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</si>
  <si>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</si>
  <si>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</si>
  <si>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</si>
  <si>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</si>
  <si>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</si>
  <si>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</si>
  <si>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</si>
  <si>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</si>
  <si>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</si>
  <si>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</si>
  <si>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</si>
  <si>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</si>
  <si>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</si>
  <si>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</si>
  <si>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</si>
  <si>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</si>
  <si>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</si>
  <si>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</si>
  <si>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</si>
  <si>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</si>
  <si>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</si>
  <si>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</si>
  <si>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</si>
  <si>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</si>
  <si>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</si>
  <si>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</si>
  <si>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</si>
  <si>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</si>
  <si>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</si>
  <si>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</si>
  <si>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</si>
  <si>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</si>
  <si>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</si>
  <si>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</si>
  <si>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</si>
  <si>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</si>
  <si>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</si>
  <si>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</si>
  <si>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</si>
  <si>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</si>
  <si>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</si>
  <si>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</si>
  <si>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</si>
  <si>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</si>
  <si>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</si>
  <si>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</si>
  <si>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</si>
  <si>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</si>
  <si>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</si>
  <si>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</si>
  <si>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</si>
  <si>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</si>
  <si>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</si>
  <si>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</si>
  <si>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</si>
  <si>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</si>
  <si>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</si>
  <si>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</si>
  <si>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</si>
  <si>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</si>
  <si>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</si>
  <si>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</si>
  <si>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</si>
  <si>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</si>
  <si>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</si>
  <si>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</si>
  <si>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</si>
  <si>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</si>
  <si>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</si>
  <si>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</si>
  <si>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</si>
  <si>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</si>
  <si>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</si>
  <si>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</si>
  <si>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</si>
  <si>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</si>
  <si>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</si>
  <si>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</si>
  <si>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</si>
  <si>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</si>
  <si>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</si>
  <si>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</si>
  <si>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</si>
  <si>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</si>
  <si>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</si>
  <si>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</si>
  <si>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</si>
  <si>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</si>
  <si>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</si>
  <si>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</si>
  <si>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</si>
  <si>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</si>
  <si>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</si>
  <si>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</si>
  <si>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</si>
  <si>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</si>
  <si>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</si>
  <si>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</si>
  <si>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</si>
  <si>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</si>
  <si>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</si>
  <si>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</si>
  <si>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</si>
  <si>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</si>
  <si>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</si>
  <si>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</si>
  <si>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</si>
  <si>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</si>
  <si>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</si>
  <si>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</si>
  <si>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</si>
  <si>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</si>
  <si>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</si>
  <si>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</si>
  <si>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</si>
  <si>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</si>
  <si>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</si>
  <si>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</si>
  <si>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</si>
  <si>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</si>
  <si>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</si>
  <si>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</si>
  <si>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</si>
  <si>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</si>
  <si>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</si>
  <si>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</si>
  <si>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</si>
  <si>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</si>
  <si>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</si>
  <si>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</si>
  <si>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</si>
  <si>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</si>
  <si>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</si>
  <si>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</si>
  <si>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</si>
  <si>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</si>
  <si>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</si>
  <si>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</si>
  <si>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</si>
  <si>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</si>
  <si>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</si>
  <si>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</si>
  <si>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</si>
  <si>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</si>
  <si>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</si>
  <si>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</si>
  <si>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</si>
  <si>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</si>
  <si>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</si>
  <si>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</si>
  <si>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</si>
  <si>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</si>
  <si>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</si>
  <si>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</si>
  <si>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</si>
  <si>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</si>
  <si>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</si>
  <si>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</si>
  <si>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</si>
  <si>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</si>
  <si>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</si>
  <si>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</si>
  <si>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</si>
  <si>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</si>
  <si>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</si>
  <si>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</si>
  <si>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</si>
  <si>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</si>
  <si>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</si>
  <si>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</si>
  <si>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</si>
  <si>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</si>
  <si>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</si>
  <si>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</si>
  <si>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</si>
  <si>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</si>
  <si>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</si>
  <si>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</si>
  <si>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</si>
  <si>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</si>
  <si>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</si>
  <si>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</si>
  <si>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</si>
  <si>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</si>
  <si>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</si>
  <si>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</si>
  <si>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</si>
  <si>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</si>
  <si>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</si>
  <si>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</si>
  <si>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</si>
  <si>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</si>
  <si>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</si>
  <si>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</si>
  <si>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</si>
  <si>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</si>
  <si>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</si>
  <si>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</si>
  <si>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</si>
  <si>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</si>
  <si>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</si>
  <si>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</si>
  <si>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</si>
  <si>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</si>
  <si>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</si>
  <si>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</si>
  <si>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</si>
  <si>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</si>
  <si>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</si>
  <si>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</si>
  <si>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</si>
  <si>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</si>
  <si>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</si>
  <si>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</si>
  <si>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</si>
  <si>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</si>
  <si>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</si>
  <si>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</si>
  <si>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</si>
  <si>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</si>
  <si>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</si>
  <si>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</si>
  <si>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</si>
  <si>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</si>
  <si>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</si>
  <si>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</si>
  <si>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</si>
  <si>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</si>
  <si>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</si>
  <si>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</si>
  <si>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</si>
  <si>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</si>
  <si>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</si>
  <si>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</si>
  <si>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</si>
  <si>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</si>
  <si>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</si>
  <si>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</si>
  <si>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</si>
  <si>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</si>
  <si>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</si>
  <si>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</si>
  <si>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</si>
  <si>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</si>
  <si>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</si>
  <si>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</si>
  <si>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</si>
  <si>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</si>
  <si>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</si>
  <si>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</si>
  <si>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</si>
  <si>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</si>
  <si>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</si>
  <si>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</si>
  <si>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</si>
  <si>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</si>
  <si>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</si>
  <si>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</si>
  <si>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</si>
  <si>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</si>
  <si>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</si>
  <si>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</si>
  <si>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</si>
  <si>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</si>
  <si>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</si>
  <si>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</si>
  <si>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</si>
  <si>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</si>
  <si>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</si>
  <si>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</si>
  <si>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</si>
  <si>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</si>
  <si>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</si>
  <si>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</si>
  <si>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</si>
  <si>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</si>
  <si>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</si>
  <si>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</si>
  <si>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</si>
  <si>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</si>
  <si>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</si>
  <si>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</si>
  <si>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</si>
  <si>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</si>
  <si>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</si>
  <si>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</si>
  <si>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</si>
  <si>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</si>
  <si>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</si>
  <si>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</si>
  <si>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</si>
  <si>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</si>
  <si>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</si>
  <si>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</si>
  <si>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</si>
  <si>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</si>
  <si>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</si>
  <si>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</si>
  <si>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</si>
  <si>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</si>
  <si>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</si>
  <si>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</si>
  <si>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</si>
  <si>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</si>
  <si>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</si>
  <si>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</si>
  <si>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</si>
  <si>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</si>
  <si>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</si>
  <si>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</si>
  <si>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</si>
  <si>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</si>
  <si>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</si>
  <si>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</si>
  <si>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</si>
  <si>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</si>
  <si>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</si>
  <si>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</si>
  <si>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</si>
  <si>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</si>
  <si>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</si>
  <si>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</si>
  <si>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</si>
  <si>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</si>
  <si>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</si>
  <si>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</si>
  <si>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</si>
  <si>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</si>
  <si>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</si>
  <si>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</si>
  <si>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</si>
  <si>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</si>
  <si>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</si>
  <si>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</si>
  <si>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</si>
  <si>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</si>
  <si>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</si>
  <si>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</si>
  <si>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</si>
  <si>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</si>
  <si>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</si>
  <si>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</si>
  <si>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</si>
  <si>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</si>
  <si>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</si>
  <si>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</si>
  <si>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</si>
  <si>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</si>
  <si>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</si>
  <si>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</si>
  <si>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</si>
  <si>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</si>
  <si>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</si>
  <si>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</si>
  <si>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</si>
  <si>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</si>
  <si>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</si>
  <si>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</si>
  <si>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</si>
  <si>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</si>
  <si>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</si>
  <si>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</si>
  <si>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</si>
  <si>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</si>
  <si>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</si>
  <si>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</si>
  <si>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</si>
  <si>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</si>
  <si>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</si>
  <si>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</si>
  <si>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</si>
  <si>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</si>
  <si>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</si>
  <si>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</si>
  <si>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</si>
  <si>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</si>
  <si>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</si>
  <si>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</si>
  <si>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</si>
  <si>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</si>
  <si>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</si>
  <si>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</si>
  <si>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</si>
  <si>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</si>
  <si>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</si>
  <si>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</si>
  <si>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</si>
  <si>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</si>
  <si>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</si>
  <si>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</si>
  <si>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</si>
  <si>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</si>
  <si>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</si>
  <si>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</si>
  <si>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</si>
  <si>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</si>
  <si>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</si>
  <si>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</si>
  <si>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</si>
  <si>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</si>
  <si>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</si>
  <si>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</si>
  <si>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</si>
  <si>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</si>
  <si>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</si>
  <si>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</si>
  <si>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</si>
  <si>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</si>
  <si>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</si>
  <si>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</si>
  <si>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</si>
  <si>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</si>
  <si>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</si>
  <si>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</si>
  <si>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</si>
  <si>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</si>
  <si>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</si>
  <si>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</si>
  <si>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</si>
  <si>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</si>
  <si>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</si>
  <si>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</si>
  <si>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</si>
  <si>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</si>
  <si>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</si>
  <si>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</si>
  <si>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</si>
  <si>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</si>
  <si>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</si>
  <si>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</si>
  <si>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</si>
  <si>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</si>
  <si>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</si>
  <si>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</si>
  <si>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</si>
  <si>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</si>
  <si>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</si>
  <si>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</si>
  <si>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</si>
  <si>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</si>
  <si>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</si>
  <si>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</si>
  <si>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</si>
  <si>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</si>
  <si>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</si>
  <si>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</si>
  <si>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</si>
  <si>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</si>
  <si>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</si>
  <si>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</si>
  <si>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</si>
  <si>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</si>
  <si>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</si>
  <si>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</si>
  <si>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</si>
  <si>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</si>
  <si>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</si>
  <si>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</si>
  <si>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</si>
  <si>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</si>
  <si>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</si>
  <si>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</si>
  <si>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</si>
  <si>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</si>
  <si>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</si>
  <si>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</si>
  <si>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</si>
  <si>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</si>
  <si>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</si>
  <si>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</si>
  <si>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</si>
  <si>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</si>
  <si>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</si>
  <si>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</si>
  <si>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</si>
  <si>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</si>
  <si>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</si>
  <si>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</si>
  <si>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</si>
  <si>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</si>
  <si>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</si>
  <si>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</si>
  <si>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</si>
  <si>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</si>
  <si>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</si>
  <si>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</si>
  <si>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</si>
  <si>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</si>
  <si>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</si>
  <si>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</si>
  <si>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</si>
  <si>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</si>
  <si>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</si>
  <si>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</si>
  <si>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</si>
  <si>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</si>
  <si>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</si>
  <si>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</si>
  <si>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</si>
  <si>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</si>
  <si>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</si>
  <si>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</si>
  <si>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</si>
  <si>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</si>
  <si>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</si>
  <si>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</si>
  <si>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</si>
  <si>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</si>
  <si>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</si>
  <si>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</si>
  <si>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</si>
  <si>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</si>
  <si>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</si>
  <si>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</si>
  <si>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</si>
  <si>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</si>
  <si>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</si>
  <si>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</si>
  <si>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</si>
  <si>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</si>
  <si>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</si>
  <si>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</si>
  <si>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</si>
  <si>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</si>
  <si>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</si>
  <si>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</si>
  <si>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</si>
  <si>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</si>
  <si>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</si>
  <si>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</si>
  <si>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</si>
  <si>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</si>
  <si>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</si>
  <si>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</si>
  <si>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</si>
  <si>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</si>
  <si>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</si>
  <si>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</si>
  <si>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</si>
  <si>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</si>
  <si>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</si>
  <si>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</si>
  <si>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</si>
  <si>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</si>
  <si>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</si>
  <si>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</si>
  <si>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</si>
  <si>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</si>
  <si>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</si>
  <si>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</si>
  <si>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</si>
  <si>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</si>
  <si>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</si>
  <si>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</si>
  <si>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</si>
  <si>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</si>
  <si>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</si>
  <si>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</si>
  <si>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</si>
  <si>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</si>
  <si>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</si>
  <si>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</si>
  <si>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</si>
  <si>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</si>
  <si>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</si>
  <si>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</si>
  <si>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</si>
  <si>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</si>
  <si>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</si>
  <si>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</si>
  <si>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</si>
  <si>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</si>
  <si>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</si>
  <si>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</si>
  <si>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</si>
  <si>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</si>
  <si>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</si>
  <si>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</si>
  <si>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</si>
  <si>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</si>
  <si>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</si>
  <si>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</si>
  <si>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</si>
  <si>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</si>
  <si>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</si>
  <si>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</si>
  <si>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</si>
  <si>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</si>
  <si>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</si>
  <si>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</si>
  <si>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</si>
  <si>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</si>
  <si>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</si>
  <si>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</si>
  <si>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</si>
  <si>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</si>
  <si>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</si>
  <si>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</si>
  <si>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</si>
  <si>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</si>
  <si>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</si>
  <si>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</si>
  <si>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</si>
  <si>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</si>
  <si>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</si>
  <si>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</si>
  <si>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</si>
  <si>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</si>
  <si>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</si>
  <si>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</si>
  <si>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</si>
  <si>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</si>
  <si>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</si>
  <si>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</si>
  <si>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</si>
  <si>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</si>
  <si>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</si>
  <si>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</si>
  <si>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</si>
  <si>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</si>
  <si>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</si>
  <si>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</si>
  <si>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</si>
  <si>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</si>
  <si>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</si>
  <si>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</si>
  <si>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</si>
  <si>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</si>
  <si>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</si>
  <si>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</si>
  <si>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</si>
  <si>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</si>
  <si>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</si>
  <si>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</si>
  <si>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</si>
  <si>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</si>
  <si>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</si>
  <si>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</si>
  <si>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</si>
  <si>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</si>
  <si>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</si>
  <si>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</si>
  <si>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</si>
  <si>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</si>
  <si>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</si>
  <si>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</si>
  <si>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</si>
  <si>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</si>
  <si>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</si>
  <si>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</si>
  <si>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</si>
  <si>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</si>
  <si>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</si>
  <si>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</si>
  <si>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</si>
  <si>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</si>
  <si>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</si>
  <si>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</si>
  <si>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</si>
  <si>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</si>
  <si>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</si>
  <si>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</si>
  <si>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</si>
  <si>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</si>
  <si>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</si>
  <si>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</si>
  <si>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</si>
  <si>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</si>
  <si>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</si>
  <si>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</si>
  <si>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</si>
  <si>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</si>
  <si>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</si>
  <si>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</si>
  <si>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</si>
  <si>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</si>
  <si>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</si>
  <si>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</si>
  <si>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</si>
  <si>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</si>
  <si>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</si>
  <si>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</si>
  <si>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</si>
  <si>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</si>
  <si>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</si>
  <si>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</si>
  <si>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</si>
  <si>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</si>
  <si>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</si>
  <si>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</si>
  <si>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</si>
  <si>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</si>
  <si>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</si>
  <si>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</si>
  <si>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</si>
  <si>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</si>
  <si>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</si>
  <si>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</si>
  <si>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</si>
  <si>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</si>
  <si>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</si>
  <si>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</si>
  <si>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</si>
  <si>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</si>
  <si>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</si>
  <si>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</si>
  <si>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</si>
  <si>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</si>
  <si>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</si>
  <si>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</si>
  <si>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</si>
  <si>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</si>
  <si>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</si>
  <si>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</si>
  <si>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</si>
  <si>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</si>
  <si>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</si>
  <si>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</si>
  <si>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</si>
  <si>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</si>
  <si>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</si>
  <si>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</si>
  <si>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</si>
  <si>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</si>
  <si>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</si>
  <si>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</si>
  <si>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</si>
  <si>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</si>
  <si>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</si>
  <si>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</si>
  <si>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</si>
  <si>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</si>
  <si>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</si>
  <si>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</si>
  <si>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</si>
  <si>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</si>
  <si>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</si>
  <si>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</si>
  <si>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</si>
  <si>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</si>
  <si>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</si>
  <si>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</si>
  <si>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</si>
  <si>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</si>
  <si>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</si>
  <si>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</si>
  <si>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</si>
  <si>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</si>
  <si>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</si>
  <si>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</si>
  <si>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</si>
  <si>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</si>
  <si>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</si>
  <si>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</si>
  <si>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</si>
  <si>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</si>
  <si>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</si>
  <si>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</si>
  <si>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</si>
  <si>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</si>
  <si>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</si>
  <si>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</si>
  <si>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</si>
  <si>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</si>
  <si>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</si>
  <si>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</si>
  <si>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</si>
  <si>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</si>
  <si>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</si>
  <si>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</si>
  <si>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</si>
  <si>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</si>
  <si>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</si>
  <si>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</si>
  <si>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</si>
  <si>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</si>
  <si>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</si>
  <si>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</si>
  <si>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</si>
  <si>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</si>
  <si>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</si>
  <si>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</si>
  <si>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</si>
  <si>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</si>
  <si>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</si>
  <si>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</si>
  <si>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</si>
  <si>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</si>
  <si>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</si>
  <si>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</si>
  <si>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</si>
  <si>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</si>
  <si>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</si>
  <si>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</si>
  <si>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</si>
  <si>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</si>
  <si>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</si>
  <si>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</si>
  <si>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</si>
  <si>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</si>
  <si>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</si>
  <si>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</si>
  <si>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</si>
  <si>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</si>
  <si>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</si>
  <si>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</si>
  <si>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</si>
  <si>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</si>
  <si>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</si>
  <si>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</si>
  <si>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</si>
  <si>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</si>
  <si>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</si>
  <si>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</si>
  <si>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</si>
  <si>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</si>
  <si>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</si>
  <si>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</si>
  <si>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</si>
  <si>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</si>
  <si>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</si>
  <si>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</si>
  <si>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</si>
  <si>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</si>
  <si>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</si>
  <si>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</si>
  <si>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</si>
  <si>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</si>
  <si>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</si>
  <si>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</si>
  <si>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</si>
  <si>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</si>
  <si>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</si>
  <si>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</si>
  <si>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</si>
  <si>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</si>
  <si>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</si>
  <si>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</si>
  <si>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</si>
  <si>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</si>
  <si>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</si>
  <si>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</si>
  <si>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</si>
  <si>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</si>
  <si>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</si>
  <si>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</si>
  <si>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</si>
  <si>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</si>
  <si>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</si>
  <si>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</si>
  <si>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</si>
  <si>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</si>
  <si>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</si>
  <si>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</si>
  <si>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</si>
  <si>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</si>
  <si>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</si>
  <si>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</si>
  <si>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</si>
  <si>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</si>
  <si>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</si>
  <si>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</si>
  <si>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</si>
  <si>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</si>
  <si>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</si>
  <si>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</si>
  <si>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</si>
  <si>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</si>
  <si>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</si>
  <si>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</si>
  <si>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</si>
  <si>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</si>
  <si>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</si>
  <si>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</si>
  <si>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</si>
  <si>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</si>
  <si>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</si>
  <si>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</si>
  <si>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</si>
  <si>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</si>
  <si>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</si>
  <si>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</si>
  <si>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</si>
  <si>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</si>
  <si>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</si>
  <si>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</si>
  <si>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</si>
  <si>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</si>
  <si>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</si>
  <si>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</si>
  <si>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</si>
  <si>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</si>
  <si>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</si>
  <si>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</si>
  <si>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</si>
  <si>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</si>
  <si>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</si>
  <si>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</si>
  <si>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</si>
  <si>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</si>
  <si>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</si>
  <si>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</si>
  <si>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</si>
  <si>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</si>
  <si>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</si>
  <si>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</si>
  <si>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</si>
  <si>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</si>
  <si>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</si>
  <si>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</si>
  <si>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</si>
  <si>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</si>
  <si>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</si>
  <si>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</si>
  <si>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</si>
  <si>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</si>
  <si>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</si>
  <si>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</si>
  <si>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</si>
  <si>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</si>
  <si>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</si>
  <si>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</si>
  <si>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</si>
  <si>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</si>
  <si>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</si>
  <si>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</si>
  <si>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</si>
  <si>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</si>
  <si>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</si>
  <si>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</si>
  <si>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</si>
  <si>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</si>
  <si>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</si>
  <si>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</si>
  <si>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</si>
  <si>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</si>
  <si>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</si>
  <si>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</si>
  <si>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</si>
  <si>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</si>
  <si>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</si>
  <si>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</si>
  <si>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</si>
  <si>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</si>
  <si>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</si>
  <si>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</si>
  <si>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</si>
  <si>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</si>
  <si>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</si>
  <si>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</si>
  <si>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</si>
  <si>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</si>
  <si>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</si>
  <si>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</si>
  <si>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</si>
  <si>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</si>
  <si>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</si>
  <si>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</si>
  <si>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</si>
  <si>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</si>
  <si>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</si>
  <si>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</si>
  <si>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</si>
  <si>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</si>
  <si>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</si>
  <si>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</si>
  <si>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</si>
  <si>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</si>
  <si>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</si>
  <si>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</si>
  <si>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</si>
  <si>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</si>
  <si>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</si>
  <si>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</si>
  <si>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</si>
  <si>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</si>
  <si>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</si>
  <si>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</si>
  <si>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</si>
  <si>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</si>
  <si>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</si>
  <si>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</si>
  <si>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</si>
  <si>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</si>
  <si>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</si>
  <si>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</si>
  <si>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</si>
  <si>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</si>
  <si>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</si>
  <si>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</si>
  <si>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</si>
  <si>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</si>
  <si>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</si>
  <si>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</si>
  <si>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</si>
  <si>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</si>
  <si>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</si>
  <si>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</si>
  <si>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</si>
  <si>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</si>
  <si>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</si>
  <si>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</si>
  <si>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</si>
  <si>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</si>
  <si>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</si>
  <si>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</si>
  <si>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</si>
  <si>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</si>
  <si>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</si>
  <si>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</si>
  <si>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</si>
  <si>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</si>
  <si>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</si>
  <si>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</si>
  <si>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</si>
  <si>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</si>
  <si>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</si>
  <si>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</si>
  <si>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</si>
  <si>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</si>
  <si>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</si>
  <si>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</si>
  <si>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</si>
  <si>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</si>
  <si>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</si>
  <si>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</si>
  <si>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</si>
  <si>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</si>
  <si>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</si>
  <si>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</si>
  <si>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</si>
  <si>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</si>
  <si>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</si>
  <si>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</si>
  <si>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</si>
  <si>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</si>
  <si>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</si>
  <si>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</si>
  <si>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</si>
  <si>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</si>
  <si>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</si>
  <si>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</si>
  <si>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</si>
  <si>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</si>
  <si>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</si>
  <si>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</si>
  <si>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</si>
  <si>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</si>
  <si>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</si>
  <si>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</si>
  <si>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</si>
  <si>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</si>
  <si>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</si>
  <si>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</si>
  <si>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</si>
  <si>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</si>
  <si>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</si>
  <si>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</si>
  <si>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</si>
  <si>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</si>
  <si>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</si>
  <si>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</si>
  <si>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</si>
  <si>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</si>
  <si>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</si>
  <si>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</si>
  <si>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</si>
  <si>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</si>
  <si>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</si>
  <si>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</si>
  <si>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</si>
  <si>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</si>
  <si>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</si>
  <si>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</si>
  <si>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</si>
  <si>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</si>
  <si>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</si>
  <si>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</si>
  <si>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</si>
  <si>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</si>
  <si>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</si>
  <si>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</si>
  <si>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</si>
  <si>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</si>
  <si>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</si>
  <si>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</si>
  <si>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</si>
  <si>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</si>
  <si>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</si>
  <si>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</si>
  <si>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</si>
  <si>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</si>
  <si>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</si>
  <si>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</si>
  <si>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</si>
  <si>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</si>
  <si>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</si>
  <si>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</si>
  <si>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</si>
  <si>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</si>
  <si>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</si>
  <si>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</si>
  <si>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</si>
  <si>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</si>
  <si>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</si>
  <si>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</si>
  <si>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</si>
  <si>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</si>
  <si>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</si>
  <si>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</si>
  <si>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</si>
  <si>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</si>
  <si>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</si>
  <si>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</si>
  <si>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</si>
  <si>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</si>
  <si>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</si>
  <si>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</si>
  <si>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</si>
  <si>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</si>
  <si>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</si>
  <si>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</si>
  <si>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</si>
  <si>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</si>
  <si>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</si>
  <si>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</si>
  <si>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</si>
  <si>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</si>
  <si>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</si>
  <si>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</si>
  <si>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</si>
  <si>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</si>
  <si>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</si>
  <si>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</si>
  <si>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</si>
  <si>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</si>
  <si>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</si>
  <si>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</si>
  <si>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</si>
  <si>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</si>
  <si>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</si>
  <si>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</si>
  <si>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</si>
  <si>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</si>
  <si>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</si>
  <si>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</si>
  <si>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</si>
  <si>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</si>
  <si>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</si>
  <si>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</si>
  <si>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</si>
  <si>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</si>
  <si>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</si>
  <si>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</si>
  <si>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</si>
  <si>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</si>
  <si>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</si>
  <si>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</si>
  <si>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</si>
  <si>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</si>
  <si>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</si>
  <si>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</si>
  <si>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</si>
  <si>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</si>
  <si>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</si>
  <si>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</si>
  <si>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</si>
  <si>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</si>
  <si>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</si>
  <si>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</si>
  <si>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</si>
  <si>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</si>
  <si>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</si>
  <si>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</si>
  <si>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</si>
  <si>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</si>
  <si>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</si>
  <si>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</si>
  <si>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</si>
  <si>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</si>
  <si>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</si>
  <si>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</si>
  <si>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</si>
  <si>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</si>
  <si>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</si>
  <si>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</si>
  <si>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</si>
  <si>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</si>
  <si>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</si>
  <si>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</si>
  <si>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</si>
  <si>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</si>
  <si>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</si>
  <si>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</si>
  <si>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</si>
  <si>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</si>
  <si>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</si>
  <si>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</si>
  <si>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</si>
  <si>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</si>
  <si>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</si>
  <si>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</si>
  <si>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</si>
  <si>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</si>
  <si>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</si>
  <si>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</si>
  <si>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</si>
  <si>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</si>
  <si>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</si>
  <si>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</si>
  <si>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</si>
  <si>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</si>
  <si>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</si>
  <si>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</si>
  <si>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</si>
  <si>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</si>
  <si>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</si>
  <si>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</si>
  <si>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</si>
  <si>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</si>
  <si>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</si>
  <si>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</si>
  <si>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</si>
  <si>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</si>
  <si>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</si>
  <si>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</si>
  <si>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</si>
  <si>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</si>
  <si>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</si>
  <si>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</si>
  <si>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</si>
  <si>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</si>
  <si>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</si>
  <si>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</si>
  <si>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</si>
  <si>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</si>
  <si>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</si>
  <si>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</si>
  <si>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</si>
  <si>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</si>
  <si>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</si>
  <si>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</si>
  <si>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</si>
  <si>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</si>
  <si>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</si>
  <si>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</si>
  <si>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</si>
  <si>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</si>
  <si>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</si>
  <si>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</si>
  <si>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</si>
  <si>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</si>
  <si>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</si>
  <si>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</si>
  <si>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</si>
  <si>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</si>
  <si>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</si>
  <si>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</si>
  <si>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</si>
  <si>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</si>
  <si>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</si>
  <si>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</si>
  <si>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</si>
  <si>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</si>
  <si>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</si>
  <si>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</si>
  <si>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</si>
  <si>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</si>
  <si>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</si>
  <si>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</si>
  <si>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</si>
  <si>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</si>
  <si>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</si>
  <si>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</si>
  <si>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</si>
  <si>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</si>
  <si>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</si>
  <si>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</si>
  <si>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</si>
  <si>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</si>
  <si>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</si>
  <si>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</si>
  <si>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</si>
  <si>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</si>
  <si>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</si>
  <si>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</si>
  <si>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</si>
  <si>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</si>
  <si>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</si>
  <si>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</si>
  <si>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</si>
  <si>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</si>
  <si>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</si>
  <si>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</si>
  <si>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</si>
  <si>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</si>
  <si>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</si>
  <si>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</si>
  <si>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</si>
  <si>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</si>
  <si>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</si>
  <si>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</si>
  <si>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</si>
  <si>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</si>
  <si>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</si>
  <si>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</si>
  <si>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</si>
  <si>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</si>
  <si>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</si>
  <si>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</si>
  <si>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</si>
  <si>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</si>
  <si>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</si>
  <si>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</si>
  <si>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</si>
  <si>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</si>
  <si>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</si>
  <si>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</si>
  <si>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</si>
  <si>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</si>
  <si>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</si>
  <si>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</si>
  <si>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</si>
  <si>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</si>
  <si>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</si>
  <si>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</si>
  <si>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</si>
  <si>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</si>
  <si>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</si>
  <si>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</si>
  <si>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</si>
  <si>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</si>
  <si>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</si>
  <si>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</si>
  <si>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</si>
  <si>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</si>
  <si>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</si>
  <si>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</si>
  <si>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</si>
  <si>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</si>
  <si>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</si>
  <si>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</si>
  <si>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</si>
  <si>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</si>
  <si>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</si>
  <si>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</si>
  <si>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</si>
  <si>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</si>
  <si>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</si>
  <si>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</si>
  <si>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</si>
  <si>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</si>
  <si>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</si>
  <si>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</si>
  <si>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</si>
  <si>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</si>
  <si>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</si>
  <si>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</si>
  <si>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</si>
  <si>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</si>
  <si>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</si>
  <si>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</si>
  <si>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</si>
  <si>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</si>
  <si>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</si>
  <si>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</si>
  <si>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</si>
  <si>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</si>
  <si>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</si>
  <si>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</si>
  <si>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</si>
  <si>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</si>
  <si>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</si>
  <si>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</si>
  <si>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</si>
  <si>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</si>
  <si>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</si>
  <si>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</si>
  <si>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</si>
  <si>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</si>
  <si>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</si>
  <si>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</si>
  <si>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</si>
  <si>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</si>
  <si>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</si>
  <si>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</si>
  <si>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</si>
  <si>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</si>
  <si>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</si>
  <si>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</si>
  <si>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</si>
  <si>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</si>
  <si>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</si>
  <si>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</si>
  <si>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</si>
  <si>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</si>
  <si>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</si>
  <si>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</si>
  <si>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</si>
  <si>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</si>
  <si>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</si>
  <si>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</si>
  <si>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</si>
  <si>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</si>
  <si>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</si>
  <si>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</si>
  <si>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</si>
  <si>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</si>
  <si>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</si>
  <si>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</si>
  <si>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</si>
  <si>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</si>
  <si>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</si>
  <si>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</si>
  <si>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</si>
  <si>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</si>
  <si>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</si>
  <si>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</si>
  <si>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</si>
  <si>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</si>
  <si>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</si>
  <si>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</si>
  <si>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</si>
  <si>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</si>
  <si>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</si>
  <si>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</si>
  <si>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</si>
  <si>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</si>
  <si>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</si>
  <si>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</si>
  <si>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</si>
  <si>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</si>
  <si>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</si>
  <si>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</si>
  <si>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</si>
  <si>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</si>
  <si>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</si>
  <si>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</si>
  <si>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</si>
  <si>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</si>
  <si>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</si>
  <si>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</si>
  <si>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</si>
  <si>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</si>
  <si>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</si>
  <si>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</si>
  <si>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</si>
  <si>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</si>
  <si>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</si>
  <si>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</si>
  <si>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</si>
  <si>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</si>
  <si>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</si>
  <si>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</si>
  <si>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</si>
  <si>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</si>
  <si>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</si>
  <si>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</si>
  <si>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</si>
  <si>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</si>
  <si>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</si>
  <si>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</si>
  <si>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</si>
  <si>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</si>
  <si>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</si>
  <si>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</si>
  <si>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</si>
  <si>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</si>
  <si>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</si>
  <si>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</si>
  <si>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</si>
  <si>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</si>
  <si>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</si>
  <si>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</si>
  <si>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</si>
  <si>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</si>
  <si>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</si>
  <si>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</si>
  <si>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</si>
  <si>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</si>
  <si>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</si>
  <si>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</si>
  <si>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</si>
  <si>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</si>
  <si>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</si>
  <si>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</si>
  <si>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</si>
  <si>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</si>
  <si>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</si>
  <si>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</si>
  <si>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</si>
  <si>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</si>
  <si>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</si>
  <si>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</si>
  <si>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</si>
  <si>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</si>
  <si>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</si>
  <si>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</si>
  <si>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</si>
  <si>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</si>
  <si>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</si>
  <si>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</si>
  <si>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</si>
  <si>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</si>
  <si>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</si>
  <si>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</si>
  <si>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</si>
  <si>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</si>
  <si>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</si>
  <si>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</si>
  <si>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</si>
  <si>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</si>
  <si>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</si>
  <si>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</si>
  <si>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</si>
  <si>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</si>
  <si>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</si>
  <si>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</si>
  <si>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</si>
  <si>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</si>
  <si>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</si>
  <si>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</si>
  <si>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</si>
  <si>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</si>
  <si>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</si>
  <si>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</si>
  <si>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</si>
  <si>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</si>
  <si>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</si>
  <si>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</si>
  <si>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</si>
  <si>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</si>
  <si>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</si>
  <si>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</si>
  <si>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</si>
  <si>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</si>
  <si>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</si>
  <si>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</si>
  <si>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</si>
  <si>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</si>
  <si>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</si>
  <si>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</si>
  <si>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</si>
  <si>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</si>
  <si>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</si>
  <si>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</si>
  <si>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</si>
  <si>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</si>
  <si>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</si>
  <si>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</si>
  <si>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</si>
  <si>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</si>
  <si>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</si>
  <si>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</si>
  <si>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</si>
  <si>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</si>
  <si>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</si>
  <si>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</si>
  <si>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</si>
  <si>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</si>
  <si>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</si>
  <si>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</si>
  <si>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</si>
  <si>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</si>
  <si>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</si>
  <si>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</si>
  <si>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</si>
  <si>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</si>
  <si>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</si>
  <si>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</si>
  <si>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</si>
  <si>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</si>
  <si>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</si>
  <si>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</si>
  <si>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</si>
  <si>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</si>
  <si>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</si>
  <si>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</si>
  <si>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</si>
  <si>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</si>
  <si>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</si>
  <si>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</si>
  <si>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</si>
  <si>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</si>
  <si>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</si>
  <si>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</si>
  <si>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</si>
  <si>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</si>
  <si>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</si>
  <si>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</si>
  <si>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</si>
  <si>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</si>
  <si>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</si>
  <si>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</si>
  <si>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</si>
  <si>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</si>
  <si>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</si>
  <si>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</si>
  <si>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</si>
  <si>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</si>
  <si>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</si>
  <si>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</si>
  <si>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</si>
  <si>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</si>
  <si>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</si>
  <si>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</si>
  <si>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</si>
  <si>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</si>
  <si>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</si>
  <si>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</si>
  <si>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</si>
  <si>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</si>
  <si>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</si>
  <si>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</si>
  <si>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</si>
  <si>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</si>
  <si>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</si>
  <si>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</si>
  <si>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</si>
  <si>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</si>
  <si>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</si>
  <si>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</si>
  <si>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</si>
  <si>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</si>
  <si>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</si>
  <si>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</si>
  <si>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</si>
  <si>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</si>
  <si>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</si>
  <si>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</si>
  <si>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</si>
  <si>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</si>
  <si>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</si>
  <si>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</si>
  <si>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</si>
  <si>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</si>
  <si>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</si>
  <si>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</si>
  <si>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</si>
  <si>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</si>
  <si>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</si>
  <si>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</si>
  <si>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</si>
  <si>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</si>
  <si>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</si>
  <si>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</si>
  <si>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</si>
  <si>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</si>
  <si>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</si>
  <si>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</si>
  <si>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</si>
  <si>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</si>
  <si>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</si>
  <si>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</si>
  <si>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</si>
  <si>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</si>
  <si>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</si>
  <si>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</si>
  <si>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</si>
  <si>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</si>
  <si>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</si>
  <si>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</si>
  <si>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</si>
  <si>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</si>
  <si>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</si>
  <si>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</si>
  <si>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</si>
  <si>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</si>
  <si>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</si>
  <si>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</si>
  <si>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</si>
  <si>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</si>
  <si>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</si>
  <si>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</si>
  <si>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</si>
  <si>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</si>
  <si>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</si>
  <si>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</si>
  <si>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</si>
  <si>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</si>
  <si>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</si>
  <si>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</si>
  <si>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</si>
  <si>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</si>
  <si>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</si>
  <si>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</si>
  <si>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</si>
  <si>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</si>
  <si>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</si>
  <si>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</si>
  <si>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</si>
  <si>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</si>
  <si>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</si>
  <si>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</si>
  <si>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</si>
  <si>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</si>
  <si>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</si>
  <si>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</si>
  <si>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</si>
  <si>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</si>
  <si>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</si>
  <si>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</si>
  <si>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</si>
  <si>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</si>
  <si>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</si>
  <si>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</si>
  <si>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</si>
  <si>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</si>
  <si>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</si>
  <si>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</si>
  <si>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</si>
  <si>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</si>
  <si>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</si>
  <si>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</si>
  <si>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</si>
  <si>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</si>
  <si>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</si>
  <si>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</si>
  <si>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</si>
  <si>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</si>
  <si>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</si>
  <si>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</si>
  <si>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</si>
  <si>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</si>
  <si>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</si>
  <si>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</si>
  <si>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</si>
  <si>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</si>
  <si>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</si>
  <si>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</si>
  <si>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</si>
  <si>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</si>
  <si>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</si>
  <si>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</si>
  <si>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</si>
  <si>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</si>
  <si>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</si>
  <si>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</si>
  <si>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</si>
  <si>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</si>
  <si>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</si>
  <si>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</si>
  <si>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</si>
  <si>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</si>
  <si>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</si>
  <si>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</si>
  <si>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</si>
  <si>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</si>
  <si>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</si>
  <si>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</si>
  <si>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</si>
  <si>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</si>
  <si>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</si>
  <si>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</si>
  <si>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</si>
  <si>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</si>
  <si>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</si>
  <si>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</si>
  <si>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</si>
  <si>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</si>
  <si>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</si>
  <si>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</si>
  <si>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</si>
  <si>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</si>
  <si>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</si>
  <si>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</si>
  <si>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</si>
  <si>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</si>
  <si>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</si>
  <si>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</si>
  <si>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</si>
  <si>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</si>
  <si>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</si>
  <si>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</si>
  <si>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</si>
  <si>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</si>
  <si>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</si>
  <si>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</si>
  <si>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</si>
  <si>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</si>
  <si>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</si>
  <si>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</si>
  <si>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</si>
  <si>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</si>
  <si>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</si>
  <si>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</si>
  <si>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</si>
  <si>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</si>
  <si>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</si>
  <si>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</si>
  <si>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</si>
  <si>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</si>
  <si>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</si>
  <si>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</si>
  <si>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</si>
  <si>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</si>
  <si>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</si>
  <si>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</si>
  <si>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</si>
  <si>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</si>
  <si>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</si>
  <si>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</si>
  <si>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</si>
  <si>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</si>
  <si>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</si>
  <si>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</si>
  <si>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</si>
  <si>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</si>
  <si>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</si>
  <si>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</si>
  <si>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</si>
  <si>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</si>
  <si>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</si>
  <si>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</si>
  <si>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</si>
  <si>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</si>
  <si>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</si>
  <si>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</si>
  <si>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</si>
  <si>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</si>
  <si>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</si>
  <si>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</si>
  <si>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</si>
  <si>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</si>
  <si>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</si>
  <si>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</si>
  <si>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</si>
  <si>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</si>
  <si>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</si>
  <si>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</si>
  <si>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</si>
  <si>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</si>
  <si>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</si>
  <si>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</si>
  <si>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</si>
  <si>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</si>
  <si>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</si>
  <si>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</si>
  <si>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</si>
  <si>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</si>
  <si>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</si>
  <si>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</si>
  <si>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</si>
  <si>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</si>
  <si>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</si>
  <si>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</si>
  <si>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</si>
  <si>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</si>
  <si>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</si>
  <si>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</si>
  <si>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</si>
  <si>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</si>
  <si>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</si>
  <si>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</si>
  <si>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</si>
  <si>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</si>
  <si>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</si>
  <si>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</si>
  <si>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</si>
  <si>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</si>
  <si>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</si>
  <si>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</si>
  <si>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</si>
  <si>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</si>
  <si>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</si>
  <si>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</si>
  <si>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</si>
  <si>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</si>
  <si>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</si>
  <si>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</si>
  <si>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</si>
  <si>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</si>
  <si>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</si>
  <si>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</si>
  <si>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</si>
  <si>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</si>
  <si>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</si>
  <si>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</si>
  <si>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</si>
  <si>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</si>
  <si>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</si>
  <si>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</si>
  <si>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</si>
  <si>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</si>
  <si>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</si>
  <si>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</si>
  <si>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</si>
  <si>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</si>
  <si>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</si>
  <si>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</si>
  <si>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</si>
  <si>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</si>
  <si>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</si>
  <si>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</si>
  <si>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</si>
  <si>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</si>
  <si>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</si>
  <si>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</si>
  <si>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</si>
  <si>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</si>
  <si>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</si>
  <si>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</si>
  <si>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</si>
  <si>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</si>
  <si>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</si>
  <si>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</si>
  <si>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</si>
  <si>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</si>
  <si>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</si>
  <si>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</si>
  <si>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</si>
  <si>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</si>
  <si>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</si>
  <si>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</si>
  <si>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</si>
  <si>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</si>
  <si>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</si>
  <si>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</si>
  <si>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</si>
  <si>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</si>
  <si>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</si>
  <si>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</si>
  <si>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</si>
  <si>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</si>
  <si>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</si>
  <si>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</si>
  <si>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</si>
  <si>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</si>
  <si>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</si>
  <si>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</si>
  <si>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</si>
  <si>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</si>
  <si>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</si>
  <si>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</si>
  <si>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</si>
  <si>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</si>
  <si>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</si>
  <si>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</si>
  <si>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</si>
  <si>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</si>
  <si>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</si>
  <si>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</si>
  <si>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</si>
  <si>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</si>
  <si>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</si>
  <si>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</si>
  <si>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</si>
  <si>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</si>
  <si>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</si>
  <si>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</si>
  <si>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</si>
  <si>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</si>
  <si>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</si>
  <si>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</si>
  <si>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</si>
  <si>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</si>
  <si>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</si>
  <si>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</si>
  <si>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</si>
  <si>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</si>
  <si>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</si>
  <si>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</si>
  <si>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</si>
  <si>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</si>
  <si>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</si>
  <si>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</si>
  <si>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</si>
  <si>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</si>
  <si>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</si>
  <si>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</si>
  <si>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</si>
  <si>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</si>
  <si>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</si>
  <si>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</si>
  <si>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</si>
  <si>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</si>
  <si>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</si>
  <si>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</si>
  <si>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</si>
  <si>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</si>
  <si>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</si>
  <si>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</si>
  <si>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</si>
  <si>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</si>
  <si>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</si>
  <si>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</si>
  <si>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</si>
  <si>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</si>
  <si>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</si>
  <si>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</si>
  <si>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</si>
  <si>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</si>
  <si>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</si>
  <si>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</si>
  <si>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</si>
  <si>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</si>
  <si>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</si>
  <si>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</si>
  <si>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</si>
  <si>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</si>
  <si>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</si>
  <si>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</si>
  <si>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</si>
  <si>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</si>
  <si>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</si>
  <si>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</si>
  <si>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</si>
  <si>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</si>
  <si>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</si>
  <si>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</si>
  <si>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</si>
  <si>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</si>
  <si>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</si>
  <si>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</si>
  <si>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</si>
  <si>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</si>
  <si>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</si>
  <si>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</si>
  <si>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</si>
  <si>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</si>
  <si>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</si>
  <si>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</si>
  <si>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</si>
  <si>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</si>
  <si>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</si>
  <si>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</si>
  <si>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</si>
  <si>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</si>
  <si>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</si>
  <si>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</si>
  <si>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</si>
  <si>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</si>
  <si>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</si>
  <si>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</si>
  <si>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</si>
  <si>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</si>
  <si>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</si>
  <si>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</si>
  <si>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</si>
  <si>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</si>
  <si>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</si>
  <si>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</si>
  <si>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</si>
  <si>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</si>
  <si>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</si>
  <si>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</si>
  <si>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</si>
  <si>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</si>
  <si>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</si>
  <si>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</si>
  <si>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</si>
  <si>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</si>
  <si>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</si>
  <si>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</si>
  <si>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</si>
  <si>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</si>
  <si>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</si>
  <si>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</si>
  <si>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</si>
  <si>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</si>
  <si>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</si>
  <si>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</si>
  <si>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</si>
  <si>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</si>
  <si>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</si>
  <si>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</si>
  <si>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</si>
  <si>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</si>
  <si>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</si>
  <si>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</si>
  <si>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</si>
  <si>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</si>
  <si>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</si>
  <si>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</si>
  <si>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</si>
  <si>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</si>
  <si>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</si>
  <si>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</si>
  <si>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</si>
  <si>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</si>
  <si>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</si>
  <si>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</si>
  <si>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</si>
  <si>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</si>
  <si>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</si>
  <si>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</si>
  <si>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</si>
  <si>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</si>
  <si>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</si>
  <si>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</si>
  <si>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</si>
  <si>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</si>
  <si>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</si>
  <si>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</si>
  <si>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</si>
  <si>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</si>
  <si>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</si>
  <si>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</si>
  <si>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</si>
  <si>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</si>
  <si>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</si>
  <si>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</si>
  <si>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</si>
  <si>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</si>
  <si>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</si>
  <si>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</si>
  <si>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</si>
  <si>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</si>
  <si>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</si>
  <si>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</si>
  <si>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</si>
  <si>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</si>
  <si>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</si>
  <si>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</si>
  <si>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</si>
  <si>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</si>
  <si>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</si>
  <si>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</si>
  <si>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</si>
  <si>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</si>
  <si>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</si>
  <si>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</si>
  <si>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</si>
  <si>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</si>
  <si>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</si>
  <si>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</si>
  <si>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</si>
  <si>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</si>
  <si>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</si>
  <si>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</si>
  <si>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</si>
  <si>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</si>
  <si>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</si>
  <si>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</si>
  <si>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</si>
  <si>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</si>
  <si>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</si>
  <si>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</si>
  <si>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</si>
  <si>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</si>
  <si>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</si>
  <si>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</si>
  <si>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</si>
  <si>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</si>
  <si>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</si>
  <si>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</si>
  <si>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</si>
  <si>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</si>
  <si>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</si>
  <si>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</si>
  <si>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</si>
  <si>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</si>
  <si>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</si>
  <si>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</si>
  <si>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</si>
  <si>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</si>
  <si>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</si>
  <si>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</si>
  <si>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</si>
  <si>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</si>
  <si>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</si>
  <si>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</si>
  <si>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</si>
  <si>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</si>
  <si>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</si>
  <si>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</si>
  <si>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</si>
  <si>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</si>
  <si>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</si>
  <si>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</si>
  <si>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</si>
  <si>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</si>
  <si>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</si>
  <si>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</si>
  <si>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</si>
  <si>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</si>
  <si>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</si>
  <si>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</si>
  <si>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</si>
  <si>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</si>
  <si>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</si>
  <si>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</si>
  <si>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</si>
  <si>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</si>
  <si>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</si>
  <si>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</si>
  <si>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</si>
  <si>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</si>
  <si>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</si>
  <si>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</si>
  <si>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</si>
  <si>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</si>
  <si>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</si>
  <si>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</si>
  <si>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</si>
  <si>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</si>
  <si>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</si>
  <si>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</si>
  <si>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</si>
  <si>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</si>
  <si>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</si>
  <si>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</si>
  <si>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</si>
  <si>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</si>
  <si>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</si>
  <si>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</si>
  <si>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</si>
  <si>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</si>
  <si>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</si>
  <si>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</si>
  <si>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</si>
  <si>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</si>
  <si>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</si>
  <si>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</si>
  <si>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</si>
  <si>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</si>
  <si>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</si>
  <si>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</si>
  <si>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</si>
  <si>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</si>
  <si>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</si>
  <si>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</si>
  <si>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</si>
  <si>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</si>
  <si>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</si>
  <si>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</si>
  <si>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</si>
  <si>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</si>
  <si>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</si>
  <si>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</si>
  <si>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</si>
  <si>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</si>
  <si>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</si>
  <si>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</si>
  <si>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</si>
  <si>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</si>
  <si>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</si>
  <si>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</si>
  <si>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</si>
  <si>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</si>
  <si>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</si>
  <si>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</si>
  <si>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</si>
  <si>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</si>
  <si>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</si>
  <si>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</si>
  <si>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</si>
  <si>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</si>
  <si>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</si>
  <si>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</si>
  <si>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</si>
  <si>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</si>
  <si>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</si>
  <si>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</si>
  <si>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</si>
  <si>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</si>
  <si>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</si>
  <si>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</si>
  <si>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</si>
  <si>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</si>
  <si>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</si>
  <si>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</si>
  <si>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</si>
  <si>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</si>
  <si>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</si>
  <si>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</si>
  <si>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</si>
  <si>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</si>
  <si>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</si>
  <si>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</si>
  <si>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</si>
  <si>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</si>
  <si>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</si>
  <si>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</si>
  <si>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</si>
  <si>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</si>
  <si>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</si>
  <si>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</si>
  <si>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</si>
  <si>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</si>
  <si>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</si>
  <si>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</si>
  <si>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</si>
  <si>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</si>
  <si>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</si>
  <si>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</si>
  <si>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</si>
  <si>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</si>
  <si>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</si>
  <si>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</si>
  <si>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</si>
  <si>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</si>
  <si>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</si>
  <si>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</si>
  <si>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</si>
  <si>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</si>
  <si>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</si>
  <si>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</si>
  <si>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</si>
  <si>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</si>
  <si>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</si>
  <si>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</si>
  <si>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</si>
  <si>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</si>
  <si>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</si>
  <si>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</si>
  <si>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</si>
  <si>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</si>
  <si>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</si>
  <si>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</si>
  <si>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</si>
  <si>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</si>
  <si>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</si>
  <si>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</si>
  <si>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</si>
  <si>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</si>
  <si>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</si>
  <si>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</si>
  <si>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</si>
  <si>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</si>
  <si>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</si>
  <si>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</si>
  <si>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</si>
  <si>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</si>
  <si>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</si>
  <si>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</si>
  <si>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</si>
  <si>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</si>
  <si>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</si>
  <si>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</si>
  <si>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</si>
  <si>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</si>
  <si>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</si>
  <si>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</si>
  <si>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</si>
  <si>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</si>
  <si>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</si>
  <si>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</si>
  <si>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</si>
  <si>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</si>
  <si>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</si>
  <si>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</si>
  <si>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</si>
  <si>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</si>
  <si>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</si>
  <si>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</si>
  <si>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</si>
  <si>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</si>
  <si>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</si>
  <si>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</si>
  <si>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</si>
  <si>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</si>
  <si>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</si>
  <si>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</si>
  <si>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</si>
  <si>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</si>
  <si>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</si>
  <si>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</si>
  <si>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</si>
  <si>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</si>
  <si>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</si>
  <si>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</si>
  <si>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</si>
  <si>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</si>
  <si>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</si>
  <si>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</si>
  <si>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</si>
  <si>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</si>
  <si>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</si>
  <si>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</si>
  <si>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</si>
  <si>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</si>
  <si>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</si>
  <si>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</si>
  <si>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</si>
  <si>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</si>
  <si>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</si>
  <si>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</si>
  <si>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</si>
  <si>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</si>
  <si>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</si>
  <si>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</si>
  <si>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</si>
  <si>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</si>
  <si>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</si>
  <si>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</si>
  <si>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</si>
  <si>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</si>
  <si>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</si>
  <si>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</si>
  <si>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</si>
  <si>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</si>
  <si>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</si>
  <si>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</si>
  <si>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</si>
  <si>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</si>
  <si>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</si>
  <si>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</si>
  <si>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</si>
  <si>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</si>
  <si>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</si>
  <si>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</si>
  <si>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</si>
  <si>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</si>
  <si>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</si>
  <si>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</si>
  <si>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</si>
  <si>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</si>
  <si>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</si>
  <si>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</si>
  <si>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</si>
  <si>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</si>
  <si>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</si>
  <si>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</si>
  <si>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</si>
  <si>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</si>
  <si>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</si>
  <si>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</si>
  <si>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</si>
  <si>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</si>
  <si>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</si>
  <si>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</si>
  <si>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</si>
  <si>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</si>
  <si>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</si>
  <si>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</si>
  <si>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</si>
  <si>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</si>
  <si>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</si>
  <si>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</si>
  <si>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</si>
  <si>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</si>
  <si>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</si>
  <si>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</si>
  <si>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</si>
  <si>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</si>
  <si>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</si>
  <si>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</si>
  <si>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</si>
  <si>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</si>
  <si>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</si>
  <si>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</si>
  <si>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</si>
  <si>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</si>
  <si>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</si>
  <si>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</si>
  <si>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</si>
  <si>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</si>
  <si>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</si>
  <si>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</si>
  <si>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</si>
  <si>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</si>
  <si>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</si>
  <si>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</si>
  <si>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</si>
  <si>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</si>
  <si>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</si>
  <si>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</si>
  <si>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</si>
  <si>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</si>
  <si>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</si>
  <si>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</si>
  <si>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</si>
  <si>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</si>
  <si>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</si>
  <si>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</si>
  <si>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</si>
  <si>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</si>
  <si>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</si>
  <si>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</si>
  <si>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</si>
  <si>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</si>
  <si>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</si>
  <si>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</si>
  <si>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</si>
  <si>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</si>
  <si>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</si>
  <si>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</si>
  <si>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</si>
  <si>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</si>
  <si>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</si>
  <si>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</si>
  <si>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</si>
  <si>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</si>
  <si>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</si>
  <si>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</si>
  <si>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</si>
  <si>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</si>
  <si>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</si>
  <si>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</si>
  <si>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</si>
  <si>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</si>
  <si>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</si>
  <si>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</si>
  <si>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</si>
  <si>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</si>
  <si>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</si>
  <si>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</si>
  <si>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</si>
  <si>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</si>
  <si>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</si>
  <si>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</si>
  <si>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</si>
  <si>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</si>
  <si>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</si>
  <si>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</si>
  <si>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</si>
  <si>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</si>
  <si>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</si>
  <si>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</si>
  <si>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</si>
  <si>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</si>
  <si>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</si>
  <si>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</si>
  <si>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</si>
  <si>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</si>
  <si>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</si>
  <si>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</si>
  <si>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</si>
  <si>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</si>
  <si>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</si>
  <si>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</si>
  <si>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</si>
  <si>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</si>
  <si>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</si>
  <si>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</si>
  <si>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</si>
  <si>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</si>
  <si>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</si>
  <si>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</si>
  <si>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</si>
  <si>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</si>
  <si>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</si>
  <si>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</si>
  <si>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</si>
  <si>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</si>
  <si>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</si>
  <si>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</si>
  <si>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</si>
  <si>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</si>
  <si>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</si>
  <si>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</si>
  <si>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</si>
  <si>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</si>
  <si>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</si>
  <si>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</si>
  <si>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</si>
  <si>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</si>
  <si>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</si>
  <si>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</si>
  <si>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</si>
  <si>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</si>
  <si>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</si>
  <si>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</si>
  <si>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</si>
  <si>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</si>
  <si>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</si>
  <si>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</si>
  <si>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</si>
  <si>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</si>
  <si>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</si>
  <si>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</si>
  <si>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</si>
  <si>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</si>
  <si>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</si>
  <si>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</si>
  <si>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</si>
  <si>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</si>
  <si>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</si>
  <si>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</si>
  <si>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</si>
  <si>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</si>
  <si>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</si>
  <si>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</si>
  <si>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</si>
  <si>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</si>
  <si>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</si>
  <si>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</si>
  <si>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</si>
  <si>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</si>
  <si>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</si>
  <si>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</si>
  <si>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</si>
  <si>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</si>
  <si>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</si>
  <si>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</si>
  <si>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</si>
  <si>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</si>
  <si>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</si>
  <si>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</si>
  <si>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</si>
  <si>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</si>
  <si>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</si>
  <si>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</si>
  <si>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</si>
  <si>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</si>
  <si>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</si>
  <si>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</si>
  <si>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</si>
  <si>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</si>
  <si>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</si>
  <si>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</si>
  <si>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</si>
  <si>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</si>
  <si>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</si>
  <si>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</si>
  <si>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</si>
  <si>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</si>
  <si>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</si>
  <si>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</si>
  <si>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</si>
  <si>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</si>
  <si>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</si>
  <si>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</si>
  <si>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</si>
  <si>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</si>
  <si>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</si>
  <si>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</si>
  <si>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</si>
  <si>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</si>
  <si>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</si>
  <si>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</si>
  <si>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</si>
  <si>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</si>
  <si>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</si>
  <si>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</si>
  <si>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</si>
  <si>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</si>
  <si>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</si>
  <si>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</si>
  <si>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</si>
  <si>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</si>
  <si>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</si>
  <si>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</si>
  <si>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</si>
  <si>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</si>
  <si>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</si>
  <si>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</si>
  <si>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</si>
  <si>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</si>
  <si>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</si>
  <si>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</si>
  <si>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</si>
  <si>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</si>
  <si>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</si>
  <si>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</si>
  <si>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</si>
  <si>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</si>
  <si>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</si>
  <si>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</si>
  <si>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</si>
  <si>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</si>
  <si>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</si>
  <si>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</si>
  <si>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</si>
  <si>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</si>
  <si>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</si>
  <si>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</si>
  <si>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</si>
  <si>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</si>
  <si>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</si>
  <si>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</si>
  <si>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</si>
  <si>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</si>
  <si>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</si>
  <si>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</si>
  <si>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</si>
  <si>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</si>
  <si>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</si>
  <si>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</si>
  <si>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</si>
  <si>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</si>
  <si>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</si>
  <si>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</si>
  <si>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</si>
  <si>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</si>
  <si>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</si>
  <si>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</si>
  <si>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</si>
  <si>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</si>
  <si>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</si>
  <si>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</si>
  <si>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</si>
  <si>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</si>
  <si>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</si>
  <si>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</si>
  <si>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</si>
  <si>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</si>
  <si>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</si>
  <si>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</si>
  <si>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</si>
  <si>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</si>
  <si>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</si>
  <si>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</si>
  <si>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</si>
  <si>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</si>
  <si>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</si>
  <si>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</si>
  <si>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</si>
  <si>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</si>
  <si>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</si>
  <si>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</si>
  <si>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</si>
  <si>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</si>
  <si>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</si>
  <si>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</si>
  <si>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</si>
  <si>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</si>
  <si>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</si>
  <si>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</si>
  <si>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</si>
  <si>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</si>
  <si>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</si>
  <si>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</si>
  <si>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</si>
  <si>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</si>
  <si>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</si>
  <si>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</si>
  <si>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</si>
  <si>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</si>
  <si>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</si>
  <si>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</si>
  <si>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</si>
  <si>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</si>
  <si>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</si>
  <si>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</si>
  <si>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</si>
  <si>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</si>
  <si>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</si>
  <si>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</si>
  <si>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</si>
  <si>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</si>
  <si>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</si>
  <si>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</si>
  <si>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</si>
  <si>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</si>
  <si>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</si>
  <si>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</si>
  <si>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</si>
  <si>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</si>
  <si>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</si>
  <si>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</si>
  <si>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</si>
  <si>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</si>
  <si>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</si>
  <si>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</si>
  <si>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</si>
  <si>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</si>
  <si>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</si>
  <si>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</si>
  <si>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</si>
  <si>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</si>
  <si>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</si>
  <si>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</si>
  <si>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</si>
  <si>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</si>
  <si>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</si>
  <si>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</si>
  <si>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</si>
  <si>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</si>
  <si>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</si>
  <si>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</si>
  <si>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</si>
  <si>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</si>
  <si>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</si>
  <si>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</si>
  <si>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</si>
  <si>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</si>
  <si>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</si>
  <si>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</si>
  <si>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</si>
  <si>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</si>
  <si>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</si>
  <si>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</si>
  <si>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</si>
  <si>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</si>
  <si>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</si>
  <si>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</si>
  <si>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</si>
  <si>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</si>
  <si>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</si>
  <si>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</si>
  <si>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</si>
  <si>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</si>
  <si>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</si>
  <si>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</si>
  <si>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</si>
  <si>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</si>
  <si>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</si>
  <si>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</si>
  <si>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</si>
  <si>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</si>
  <si>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</si>
  <si>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</si>
  <si>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</si>
  <si>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</si>
  <si>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</si>
  <si>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</si>
  <si>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</si>
  <si>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</si>
  <si>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</si>
  <si>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</si>
  <si>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</si>
  <si>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</si>
  <si>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</si>
  <si>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</si>
  <si>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</si>
  <si>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</si>
  <si>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</si>
  <si>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</si>
  <si>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</si>
  <si>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</si>
  <si>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</si>
  <si>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</si>
  <si>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</si>
  <si>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</si>
  <si>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</si>
  <si>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</si>
  <si>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</si>
  <si>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</si>
  <si>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</si>
  <si>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</si>
  <si>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</si>
  <si>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</si>
  <si>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</si>
  <si>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</si>
  <si>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</si>
  <si>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</si>
  <si>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</si>
  <si>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</si>
  <si>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</si>
  <si>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</si>
  <si>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</si>
  <si>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</si>
  <si>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</si>
  <si>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</si>
  <si>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</si>
  <si>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</si>
  <si>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</si>
  <si>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</si>
  <si>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</si>
  <si>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</si>
  <si>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</si>
  <si>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</si>
  <si>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</si>
  <si>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</si>
  <si>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</si>
  <si>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</si>
  <si>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</si>
  <si>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</si>
  <si>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</si>
  <si>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</si>
  <si>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</si>
  <si>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</si>
  <si>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</si>
  <si>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</si>
  <si>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</si>
  <si>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</si>
  <si>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</si>
  <si>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</si>
  <si>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</si>
  <si>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</si>
  <si>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</si>
  <si>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</si>
  <si>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</si>
  <si>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</si>
  <si>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</si>
  <si>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</si>
  <si>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</si>
  <si>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</si>
  <si>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</si>
  <si>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</si>
  <si>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</si>
  <si>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</si>
  <si>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</si>
  <si>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</si>
  <si>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</si>
  <si>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</si>
  <si>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</si>
  <si>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</si>
  <si>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</si>
  <si>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</si>
  <si>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</si>
  <si>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</si>
  <si>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</si>
  <si>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</si>
  <si>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</si>
  <si>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</si>
  <si>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</si>
  <si>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</si>
  <si>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</si>
  <si>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</si>
  <si>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</si>
  <si>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</si>
  <si>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</si>
  <si>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</si>
  <si>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</si>
  <si>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</si>
  <si>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</si>
  <si>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</si>
  <si>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</si>
  <si>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</si>
  <si>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</si>
  <si>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</si>
  <si>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</si>
  <si>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</si>
  <si>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</si>
  <si>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</si>
  <si>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</si>
  <si>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</si>
  <si>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</si>
  <si>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</si>
  <si>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</si>
  <si>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</si>
  <si>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</si>
  <si>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</si>
  <si>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</si>
  <si>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</si>
  <si>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</si>
  <si>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</si>
  <si>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</si>
  <si>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</si>
  <si>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</si>
  <si>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</si>
  <si>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</si>
  <si>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</si>
  <si>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</si>
  <si>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</si>
  <si>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</si>
  <si>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</si>
  <si>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</si>
  <si>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</si>
  <si>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</si>
  <si>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</si>
  <si>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</si>
  <si>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</si>
  <si>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</si>
  <si>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</si>
  <si>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</si>
  <si>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</si>
  <si>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</si>
  <si>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</si>
  <si>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</si>
  <si>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</si>
  <si>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</si>
  <si>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</si>
  <si>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</si>
  <si>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</si>
  <si>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</si>
  <si>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</si>
  <si>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</si>
  <si>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</si>
  <si>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</si>
  <si>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</si>
  <si>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</si>
  <si>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</si>
  <si>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</si>
  <si>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</si>
  <si>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</si>
  <si>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</si>
  <si>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</si>
  <si>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</si>
  <si>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</si>
  <si>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</si>
  <si>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</si>
  <si>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</si>
  <si>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</si>
  <si>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</si>
  <si>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</si>
  <si>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</si>
  <si>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</si>
  <si>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</si>
  <si>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</si>
  <si>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</si>
  <si>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</si>
  <si>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</si>
  <si>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</si>
  <si>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</si>
  <si>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</si>
  <si>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</si>
  <si>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</si>
  <si>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</si>
  <si>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</si>
  <si>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</si>
  <si>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</si>
  <si>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</si>
  <si>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</si>
  <si>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</si>
  <si>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</si>
  <si>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</si>
  <si>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</si>
  <si>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</si>
  <si>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</si>
  <si>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</si>
  <si>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</si>
  <si>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</si>
  <si>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</si>
  <si>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</si>
  <si>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</si>
  <si>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</si>
  <si>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</si>
  <si>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</si>
  <si>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</si>
  <si>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</si>
  <si>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</si>
  <si>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</si>
  <si>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</si>
  <si>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</si>
  <si>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</si>
  <si>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</si>
  <si>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</si>
  <si>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</si>
  <si>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</si>
  <si>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</si>
  <si>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</si>
  <si>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</si>
  <si>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</si>
  <si>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</si>
  <si>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</si>
  <si>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</si>
  <si>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</si>
  <si>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</si>
  <si>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</si>
  <si>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</si>
  <si>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</si>
  <si>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</si>
  <si>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</si>
  <si>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</si>
  <si>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</si>
  <si>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</si>
  <si>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</si>
  <si>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</si>
  <si>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</si>
  <si>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</si>
  <si>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</si>
  <si>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</si>
  <si>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</si>
  <si>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</si>
  <si>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</si>
  <si>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</si>
  <si>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</si>
  <si>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</si>
  <si>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</si>
  <si>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</si>
  <si>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</si>
  <si>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</si>
  <si>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</si>
  <si>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</si>
  <si>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</si>
  <si>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</si>
  <si>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</si>
  <si>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</si>
  <si>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</si>
  <si>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</si>
  <si>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</si>
  <si>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</si>
  <si>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</si>
  <si>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</si>
  <si>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</si>
  <si>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</si>
  <si>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</si>
  <si>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</si>
  <si>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</si>
  <si>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</si>
  <si>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</si>
  <si>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</si>
  <si>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</si>
  <si>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</si>
  <si>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</si>
  <si>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</si>
  <si>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</si>
  <si>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</si>
  <si>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</si>
  <si>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</si>
  <si>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</si>
  <si>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</si>
  <si>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</si>
  <si>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</si>
  <si>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</si>
  <si>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</si>
  <si>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</si>
  <si>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</si>
  <si>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</si>
  <si>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</si>
  <si>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</si>
  <si>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</si>
  <si>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</si>
  <si>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</si>
  <si>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</si>
  <si>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</si>
  <si>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</si>
  <si>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</si>
  <si>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</si>
  <si>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</si>
  <si>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</si>
  <si>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</si>
  <si>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</si>
  <si>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</si>
  <si>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</si>
  <si>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</si>
  <si>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</si>
  <si>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</si>
  <si>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</si>
  <si>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</si>
  <si>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</si>
  <si>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</si>
  <si>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</si>
  <si>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</si>
  <si>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</si>
  <si>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</si>
  <si>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</si>
  <si>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</si>
  <si>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</si>
  <si>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</si>
  <si>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</si>
  <si>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</si>
  <si>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</si>
  <si>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</si>
  <si>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</si>
  <si>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</si>
  <si>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</si>
  <si>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</si>
  <si>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</si>
  <si>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</si>
  <si>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</si>
  <si>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</si>
  <si>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</si>
  <si>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</si>
  <si>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</si>
  <si>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</si>
  <si>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</si>
  <si>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</si>
  <si>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</si>
  <si>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</si>
  <si>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</si>
  <si>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</si>
  <si>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</si>
  <si>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</si>
  <si>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</si>
  <si>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</si>
  <si>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</si>
  <si>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</si>
  <si>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</si>
  <si>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</si>
  <si>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</si>
  <si>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</si>
  <si>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</si>
  <si>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</si>
  <si>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</si>
  <si>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</si>
  <si>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</si>
  <si>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</si>
  <si>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</si>
  <si>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</si>
  <si>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</si>
  <si>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</si>
  <si>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</si>
  <si>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</si>
  <si>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</si>
  <si>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</si>
  <si>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</si>
  <si>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</si>
  <si>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</si>
  <si>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</si>
  <si>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</si>
  <si>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</si>
  <si>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</si>
  <si>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</si>
  <si>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</si>
  <si>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</si>
  <si>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</si>
  <si>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</si>
  <si>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</si>
  <si>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</si>
  <si>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</si>
  <si>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</si>
  <si>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</si>
  <si>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</si>
  <si>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</si>
  <si>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</si>
  <si>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</si>
  <si>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</si>
  <si>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</si>
  <si>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</si>
  <si>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</si>
  <si>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</si>
  <si>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</si>
  <si>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</si>
  <si>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</si>
  <si>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</si>
  <si>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</si>
  <si>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</si>
  <si>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</si>
  <si>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</si>
  <si>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</si>
  <si>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</si>
  <si>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</si>
  <si>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</si>
  <si>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</si>
  <si>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</si>
  <si>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</si>
  <si>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</si>
  <si>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</si>
  <si>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</si>
  <si>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</si>
  <si>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</si>
  <si>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</si>
  <si>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</si>
  <si>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</si>
  <si>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</si>
  <si>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</si>
  <si>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</si>
  <si>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</si>
  <si>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</si>
  <si>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</si>
  <si>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</si>
  <si>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</si>
  <si>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</si>
  <si>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</si>
  <si>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</si>
  <si>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</si>
  <si>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</si>
  <si>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</si>
  <si>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</si>
  <si>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</si>
  <si>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</si>
  <si>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</si>
  <si>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</si>
  <si>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</si>
  <si>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</si>
  <si>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</si>
  <si>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</si>
  <si>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</si>
  <si>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</si>
  <si>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</si>
  <si>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</si>
  <si>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</si>
  <si>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</si>
  <si>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</si>
  <si>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</si>
  <si>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</si>
  <si>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</si>
  <si>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</si>
  <si>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</si>
  <si>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</si>
  <si>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</si>
  <si>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</si>
  <si>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</si>
  <si>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</si>
  <si>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</si>
  <si>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</si>
  <si>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</si>
  <si>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</si>
  <si>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</si>
  <si>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</si>
  <si>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</si>
  <si>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</si>
  <si>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</si>
  <si>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</si>
  <si>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</si>
  <si>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</si>
  <si>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</si>
  <si>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</si>
  <si>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</si>
  <si>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</si>
  <si>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</si>
  <si>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</si>
  <si>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</si>
  <si>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</si>
  <si>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</si>
  <si>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</si>
  <si>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</si>
  <si>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</si>
  <si>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</si>
  <si>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</si>
  <si>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</si>
  <si>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</si>
  <si>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</si>
  <si>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</si>
  <si>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</si>
  <si>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</si>
  <si>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</si>
  <si>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</si>
  <si>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</si>
  <si>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</si>
  <si>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</si>
  <si>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</si>
  <si>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</si>
  <si>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</si>
  <si>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</si>
  <si>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</si>
  <si>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</si>
  <si>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</si>
  <si>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</si>
  <si>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</si>
  <si>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</si>
  <si>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</si>
  <si>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</si>
  <si>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</si>
  <si>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</si>
  <si>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</si>
  <si>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</si>
  <si>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</si>
  <si>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</si>
  <si>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</si>
  <si>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</si>
  <si>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</si>
  <si>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</si>
  <si>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</si>
  <si>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</si>
  <si>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</si>
  <si>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</si>
  <si>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</si>
  <si>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</si>
  <si>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</si>
  <si>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</si>
  <si>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</si>
  <si>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</si>
  <si>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</si>
  <si>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</si>
  <si>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</si>
  <si>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</si>
  <si>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</si>
  <si>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</si>
  <si>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</si>
  <si>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</si>
  <si>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</si>
  <si>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</si>
  <si>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</si>
  <si>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</si>
  <si>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</si>
  <si>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</si>
  <si>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</si>
  <si>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</si>
  <si>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</si>
  <si>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</si>
  <si>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</si>
  <si>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</si>
  <si>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</si>
  <si>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</si>
  <si>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</si>
  <si>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</si>
  <si>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</si>
  <si>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</si>
  <si>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</si>
  <si>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</si>
  <si>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</si>
  <si>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</si>
  <si>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</si>
  <si>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</si>
  <si>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</si>
  <si>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</si>
  <si>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</si>
  <si>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</si>
  <si>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</si>
  <si>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</si>
  <si>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</si>
  <si>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</si>
  <si>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</si>
  <si>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</si>
  <si>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</si>
  <si>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</si>
  <si>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</si>
  <si>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</si>
  <si>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</si>
  <si>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</si>
  <si>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</si>
  <si>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</si>
  <si>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</si>
  <si>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</si>
  <si>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</si>
  <si>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</si>
  <si>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</si>
  <si>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</si>
  <si>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</si>
  <si>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</si>
  <si>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</si>
  <si>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</si>
  <si>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</si>
  <si>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</si>
  <si>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</si>
  <si>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</si>
  <si>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</si>
  <si>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</si>
  <si>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</si>
  <si>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</si>
  <si>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</si>
  <si>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</si>
  <si>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</si>
  <si>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</si>
  <si>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</si>
  <si>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</si>
  <si>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</si>
  <si>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</si>
  <si>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</si>
  <si>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</si>
  <si>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</si>
  <si>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</si>
  <si>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</si>
  <si>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</si>
  <si>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</si>
  <si>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</si>
  <si>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</si>
  <si>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</si>
  <si>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</si>
  <si>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</si>
  <si>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</si>
  <si>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</si>
  <si>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</si>
  <si>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</si>
  <si>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</si>
  <si>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</si>
  <si>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</si>
  <si>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</si>
  <si>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</si>
  <si>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</si>
  <si>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</si>
  <si>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</si>
  <si>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</si>
  <si>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</si>
  <si>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</si>
  <si>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</si>
  <si>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</si>
  <si>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</si>
  <si>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</si>
  <si>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</si>
  <si>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</si>
  <si>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</si>
  <si>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</si>
  <si>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</si>
  <si>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</si>
  <si>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</si>
  <si>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</si>
  <si>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</si>
  <si>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</si>
  <si>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</si>
  <si>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</si>
  <si>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</si>
  <si>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</si>
  <si>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</si>
  <si>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</si>
  <si>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</si>
  <si>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</si>
  <si>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</si>
  <si>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</si>
  <si>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</si>
  <si>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</si>
  <si>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</si>
  <si>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</si>
  <si>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</si>
  <si>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</si>
  <si>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</si>
  <si>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</si>
  <si>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</si>
  <si>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</si>
  <si>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</si>
  <si>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</si>
  <si>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</si>
  <si>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</si>
  <si>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</si>
  <si>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</si>
  <si>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</si>
  <si>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</si>
  <si>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</si>
  <si>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</si>
  <si>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</si>
  <si>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</si>
  <si>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</si>
  <si>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</si>
  <si>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</si>
  <si>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</si>
  <si>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</si>
  <si>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</si>
  <si>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</si>
  <si>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</si>
  <si>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</si>
  <si>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</si>
  <si>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</si>
  <si>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</si>
  <si>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</si>
  <si>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</si>
  <si>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</si>
  <si>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</si>
  <si>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</si>
  <si>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</si>
  <si>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</si>
  <si>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</si>
  <si>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</si>
  <si>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</si>
  <si>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</si>
  <si>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</si>
  <si>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</si>
  <si>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</si>
  <si>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</si>
  <si>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</si>
  <si>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</si>
  <si>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</si>
  <si>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</si>
  <si>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</si>
  <si>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</si>
  <si>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</si>
  <si>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</si>
  <si>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</si>
  <si>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</si>
  <si>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</si>
  <si>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</si>
  <si>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</si>
  <si>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</si>
  <si>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</si>
  <si>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</si>
  <si>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</si>
  <si>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</si>
  <si>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</si>
  <si>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</si>
  <si>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</si>
  <si>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</si>
  <si>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</si>
  <si>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</si>
  <si>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</si>
  <si>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</si>
  <si>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</si>
  <si>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</si>
  <si>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</si>
  <si>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</si>
  <si>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</si>
  <si>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</si>
  <si>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</si>
  <si>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</si>
  <si>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</si>
  <si>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</si>
  <si>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</si>
  <si>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</si>
  <si>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</si>
  <si>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</si>
  <si>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</si>
  <si>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</si>
  <si>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</si>
  <si>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</si>
  <si>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</si>
  <si>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</si>
  <si>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</si>
  <si>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</si>
  <si>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</si>
  <si>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</si>
  <si>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</si>
  <si>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</si>
  <si>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</si>
  <si>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</si>
  <si>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</si>
  <si>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</si>
  <si>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</si>
  <si>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</si>
  <si>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</si>
  <si>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</si>
  <si>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</si>
  <si>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</si>
  <si>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</si>
  <si>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</si>
  <si>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</si>
  <si>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</si>
  <si>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</si>
  <si>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</si>
  <si>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</si>
  <si>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</si>
  <si>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</si>
  <si>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</si>
  <si>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</si>
  <si>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</si>
  <si>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</si>
  <si>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</si>
  <si>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</si>
  <si>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</si>
  <si>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</si>
  <si>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</si>
  <si>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</si>
  <si>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</si>
  <si>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</si>
  <si>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</si>
  <si>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</si>
  <si>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</si>
  <si>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</si>
  <si>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</si>
  <si>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</si>
  <si>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</si>
  <si>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</si>
  <si>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</si>
  <si>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</si>
  <si>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</si>
  <si>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</si>
  <si>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</si>
  <si>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</si>
  <si>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</si>
  <si>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</si>
  <si>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</si>
  <si>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</si>
  <si>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</si>
  <si>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</si>
  <si>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</si>
  <si>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</si>
  <si>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</si>
  <si>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</si>
  <si>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</si>
  <si>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</si>
  <si>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</si>
  <si>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</si>
  <si>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</si>
  <si>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</si>
  <si>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</si>
  <si>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</si>
  <si>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</si>
  <si>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</si>
  <si>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</si>
  <si>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</si>
  <si>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</si>
  <si>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</si>
  <si>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</si>
  <si>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</si>
  <si>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</si>
  <si>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</si>
  <si>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</si>
  <si>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</si>
  <si>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</si>
  <si>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</si>
  <si>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</si>
  <si>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</si>
  <si>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</si>
  <si>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</si>
  <si>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</si>
  <si>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</si>
  <si>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</si>
  <si>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</si>
  <si>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</si>
  <si>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</si>
  <si>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</si>
  <si>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</si>
  <si>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</si>
  <si>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</si>
  <si>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</si>
  <si>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</si>
  <si>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</si>
  <si>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</si>
  <si>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</si>
  <si>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</si>
  <si>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</si>
  <si>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</si>
  <si>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</si>
  <si>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</si>
  <si>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</si>
  <si>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</si>
  <si>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</si>
  <si>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</si>
  <si>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</si>
  <si>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</si>
  <si>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</si>
  <si>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</si>
  <si>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</si>
  <si>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</si>
  <si>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</si>
  <si>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</si>
  <si>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</si>
  <si>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</si>
  <si>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</si>
  <si>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</si>
  <si>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</si>
  <si>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</si>
  <si>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</si>
  <si>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</si>
  <si>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</si>
  <si>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</si>
  <si>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</si>
  <si>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</si>
  <si>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</si>
  <si>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</si>
  <si>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</si>
  <si>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</si>
  <si>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</si>
  <si>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</si>
  <si>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</si>
  <si>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</si>
  <si>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</si>
  <si>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</si>
  <si>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</si>
  <si>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</si>
  <si>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</si>
  <si>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</si>
  <si>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</si>
  <si>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</si>
  <si>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</si>
  <si>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</si>
  <si>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</si>
  <si>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</si>
  <si>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</si>
  <si>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</si>
  <si>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</si>
  <si>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</si>
  <si>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</si>
  <si>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</si>
  <si>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</si>
  <si>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</si>
  <si>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</si>
  <si>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</si>
  <si>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</si>
  <si>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</si>
  <si>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</si>
  <si>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</si>
  <si>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</si>
  <si>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</si>
  <si>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</si>
  <si>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</si>
  <si>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</si>
  <si>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</si>
  <si>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</si>
  <si>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</si>
  <si>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</si>
  <si>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</si>
  <si>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</si>
  <si>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</si>
  <si>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</si>
  <si>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</si>
  <si>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</si>
  <si>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</si>
  <si>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</si>
  <si>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</si>
  <si>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</si>
  <si>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</si>
  <si>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</si>
  <si>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</si>
  <si>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</si>
  <si>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</si>
  <si>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</si>
  <si>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</si>
  <si>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</si>
  <si>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</si>
  <si>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</si>
  <si>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</si>
  <si>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</si>
  <si>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</si>
  <si>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</si>
  <si>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</si>
  <si>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</si>
  <si>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</si>
  <si>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</si>
  <si>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</si>
  <si>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</si>
  <si>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</si>
  <si>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</si>
  <si>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</si>
  <si>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</si>
  <si>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</si>
  <si>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</si>
  <si>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</si>
  <si>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</si>
  <si>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</si>
  <si>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</si>
  <si>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</si>
  <si>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</si>
  <si>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</si>
  <si>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</si>
  <si>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</si>
  <si>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</si>
  <si>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</si>
  <si>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</si>
  <si>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</si>
  <si>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</si>
  <si>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</si>
  <si>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</si>
  <si>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</si>
  <si>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</si>
  <si>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</si>
  <si>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</si>
  <si>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</si>
  <si>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</si>
  <si>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</si>
  <si>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</si>
  <si>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</si>
  <si>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</si>
  <si>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</si>
  <si>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</si>
  <si>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</si>
  <si>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</si>
  <si>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</si>
  <si>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</si>
  <si>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</si>
  <si>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</si>
  <si>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</si>
  <si>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</si>
  <si>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</si>
  <si>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</si>
  <si>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</si>
  <si>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</si>
  <si>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</si>
  <si>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</si>
  <si>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</si>
  <si>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</si>
  <si>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</si>
  <si>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</si>
  <si>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</si>
  <si>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</si>
  <si>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</si>
  <si>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</si>
  <si>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</si>
  <si>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</si>
  <si>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</si>
  <si>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</si>
  <si>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</si>
  <si>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</si>
  <si>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</si>
  <si>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</si>
  <si>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</si>
  <si>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</si>
  <si>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</si>
  <si>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</si>
  <si>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</si>
  <si>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</si>
  <si>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</si>
  <si>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</si>
  <si>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</si>
  <si>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</si>
  <si>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</si>
  <si>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</si>
  <si>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</si>
  <si>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</si>
  <si>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</si>
  <si>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</si>
  <si>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</si>
  <si>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</si>
  <si>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</si>
  <si>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</si>
  <si>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</si>
  <si>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</si>
  <si>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</si>
  <si>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</si>
  <si>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</si>
  <si>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</si>
  <si>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</si>
  <si>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</si>
  <si>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</si>
  <si>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</si>
  <si>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</si>
  <si>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</si>
  <si>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</si>
  <si>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</si>
  <si>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</si>
  <si>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</si>
  <si>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</si>
  <si>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</si>
  <si>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</si>
  <si>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</si>
  <si>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</si>
  <si>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</si>
  <si>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</si>
  <si>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</si>
  <si>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</si>
  <si>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</si>
  <si>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</si>
  <si>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</si>
  <si>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</si>
  <si>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</si>
  <si>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</si>
  <si>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</si>
  <si>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</si>
  <si>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</si>
  <si>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</si>
  <si>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</si>
  <si>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</si>
  <si>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</si>
  <si>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</si>
  <si>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</si>
  <si>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</si>
  <si>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</si>
  <si>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</si>
  <si>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</si>
  <si>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</si>
  <si>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</si>
  <si>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</si>
  <si>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</si>
  <si>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</si>
  <si>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</si>
  <si>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</si>
  <si>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</si>
  <si>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</si>
  <si>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</si>
  <si>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</si>
  <si>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</si>
  <si>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</si>
  <si>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</si>
  <si>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</si>
  <si>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</si>
  <si>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</si>
  <si>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</si>
  <si>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</si>
  <si>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</si>
  <si>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</si>
  <si>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</si>
  <si>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</si>
  <si>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</si>
  <si>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</si>
  <si>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</si>
  <si>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</si>
  <si>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</si>
  <si>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</si>
  <si>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</si>
  <si>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</si>
  <si>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</si>
  <si>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</si>
  <si>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</si>
  <si>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</si>
  <si>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</si>
  <si>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</si>
  <si>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</si>
  <si>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</si>
  <si>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</si>
  <si>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</si>
  <si>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</si>
  <si>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</si>
  <si>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</si>
  <si>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</si>
  <si>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</si>
  <si>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</si>
  <si>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</si>
  <si>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</si>
  <si>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</si>
  <si>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</si>
  <si>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</si>
  <si>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</si>
  <si>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</si>
  <si>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</si>
  <si>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</si>
  <si>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</si>
  <si>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</si>
  <si>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</si>
  <si>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</si>
  <si>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</si>
  <si>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</si>
  <si>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</si>
  <si>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</si>
  <si>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</si>
  <si>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</si>
  <si>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</si>
  <si>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</si>
  <si>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</si>
  <si>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</si>
  <si>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</si>
  <si>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</si>
  <si>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</si>
  <si>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</si>
  <si>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</si>
  <si>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</si>
  <si>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</si>
  <si>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</si>
  <si>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</si>
  <si>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</si>
  <si>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</si>
  <si>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</si>
  <si>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</si>
  <si>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</si>
  <si>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</si>
  <si>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</si>
  <si>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</si>
  <si>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</si>
  <si>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</si>
  <si>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</si>
  <si>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</si>
  <si>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</si>
  <si>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</si>
  <si>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</si>
  <si>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</si>
  <si>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</si>
  <si>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</si>
  <si>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</si>
  <si>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</si>
  <si>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</si>
  <si>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</si>
  <si>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</si>
  <si>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</si>
  <si>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</si>
  <si>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</si>
  <si>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</si>
  <si>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</si>
  <si>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</si>
  <si>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</si>
  <si>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</si>
  <si>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</si>
  <si>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</si>
  <si>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</si>
  <si>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</si>
  <si>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</si>
  <si>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</si>
  <si>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</si>
  <si>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</si>
  <si>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</si>
  <si>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</si>
  <si>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</si>
  <si>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</si>
  <si>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</si>
  <si>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</si>
  <si>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</si>
  <si>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</si>
  <si>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</si>
  <si>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</si>
  <si>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</si>
  <si>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</si>
  <si>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</si>
  <si>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</si>
  <si>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</si>
  <si>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</si>
  <si>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</si>
  <si>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</si>
  <si>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</si>
  <si>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</si>
  <si>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</si>
  <si>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</si>
  <si>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</si>
  <si>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</si>
  <si>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</si>
  <si>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</si>
  <si>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</si>
  <si>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</si>
  <si>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</si>
  <si>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</si>
  <si>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</si>
  <si>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</si>
  <si>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</si>
  <si>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</si>
  <si>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</si>
  <si>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</si>
  <si>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</si>
  <si>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</si>
  <si>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</si>
  <si>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</si>
  <si>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</si>
  <si>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</si>
  <si>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</si>
  <si>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</si>
  <si>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</si>
  <si>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</si>
  <si>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</si>
  <si>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</si>
  <si>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</si>
  <si>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</si>
  <si>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</si>
  <si>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</si>
  <si>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</si>
  <si>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</si>
  <si>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</si>
  <si>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</si>
  <si>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</si>
  <si>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</si>
  <si>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</si>
  <si>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</si>
  <si>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</si>
  <si>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</si>
  <si>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</si>
  <si>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</si>
  <si>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</si>
  <si>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</si>
  <si>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</si>
  <si>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</si>
  <si>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</si>
  <si>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</si>
  <si>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</si>
  <si>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</si>
  <si>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</si>
  <si>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</si>
  <si>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</si>
  <si>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</si>
  <si>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</si>
  <si>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</si>
  <si>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</si>
  <si>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</si>
  <si>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</si>
  <si>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</si>
  <si>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</si>
  <si>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</si>
  <si>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</si>
  <si>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</si>
  <si>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</si>
  <si>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</si>
  <si>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</si>
  <si>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</si>
  <si>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</si>
  <si>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</si>
  <si>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</si>
  <si>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</si>
  <si>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</si>
  <si>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</si>
  <si>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</si>
  <si>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</si>
  <si>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</si>
  <si>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</si>
  <si>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</si>
  <si>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</si>
  <si>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</si>
  <si>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</si>
  <si>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</si>
  <si>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</si>
  <si>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</si>
  <si>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</si>
  <si>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</si>
  <si>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</si>
  <si>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</si>
  <si>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</si>
  <si>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</si>
  <si>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</si>
  <si>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</si>
  <si>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</si>
  <si>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</si>
  <si>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</si>
  <si>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</si>
  <si>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</si>
  <si>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</si>
  <si>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</si>
  <si>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</si>
  <si>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</si>
  <si>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</si>
  <si>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</si>
  <si>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</si>
  <si>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</si>
  <si>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</si>
  <si>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</si>
  <si>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</si>
  <si>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</si>
  <si>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</si>
  <si>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</si>
  <si>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</si>
  <si>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</si>
  <si>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</si>
  <si>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</si>
  <si>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</si>
  <si>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</si>
  <si>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</si>
  <si>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</si>
  <si>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</si>
  <si>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</si>
  <si>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</si>
  <si>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</si>
  <si>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</si>
  <si>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</si>
  <si>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</si>
  <si>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</si>
  <si>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</si>
  <si>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</si>
  <si>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</si>
  <si>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</si>
  <si>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</si>
  <si>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</si>
  <si>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</si>
  <si>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</si>
  <si>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</si>
  <si>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</si>
  <si>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</si>
  <si>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</si>
  <si>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</si>
  <si>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</si>
  <si>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</si>
  <si>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</si>
  <si>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</si>
  <si>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</si>
  <si>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</si>
  <si>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</si>
  <si>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</si>
  <si>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</si>
  <si>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</si>
  <si>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</si>
  <si>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</si>
  <si>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</si>
  <si>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</si>
  <si>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</si>
  <si>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</si>
  <si>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</si>
  <si>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</si>
  <si>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</si>
  <si>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</si>
  <si>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</si>
  <si>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</si>
  <si>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</si>
  <si>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</si>
  <si>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</si>
  <si>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</si>
  <si>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</si>
  <si>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</si>
  <si>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</si>
  <si>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</si>
  <si>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</si>
  <si>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</si>
  <si>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</si>
  <si>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</si>
  <si>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</si>
  <si>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</si>
  <si>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</si>
  <si>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</si>
  <si>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</si>
  <si>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</si>
  <si>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</si>
  <si>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</si>
  <si>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</si>
  <si>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</si>
  <si>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</si>
  <si>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</si>
  <si>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</si>
  <si>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</si>
  <si>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</si>
  <si>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</si>
  <si>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</si>
  <si>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</si>
  <si>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</si>
  <si>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</si>
  <si>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</si>
  <si>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</si>
  <si>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</si>
  <si>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</si>
  <si>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</si>
  <si>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</si>
  <si>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</si>
  <si>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</si>
  <si>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</si>
  <si>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</si>
  <si>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</si>
  <si>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</si>
  <si>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</si>
  <si>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</si>
  <si>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</si>
  <si>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</si>
  <si>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</si>
  <si>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</si>
  <si>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</si>
  <si>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</si>
  <si>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</si>
  <si>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</si>
  <si>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</si>
  <si>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</si>
  <si>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</si>
  <si>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</si>
  <si>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</si>
  <si>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</si>
  <si>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</si>
  <si>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</si>
  <si>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</si>
  <si>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</si>
  <si>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</si>
  <si>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</si>
  <si>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</si>
  <si>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</si>
  <si>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</si>
  <si>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</si>
  <si>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</si>
  <si>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</si>
  <si>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</si>
  <si>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</si>
  <si>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</si>
  <si>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</si>
  <si>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</si>
  <si>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</si>
  <si>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</si>
  <si>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</si>
  <si>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</si>
  <si>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</si>
  <si>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</si>
  <si>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</si>
  <si>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</si>
  <si>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</si>
  <si>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</si>
  <si>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</si>
  <si>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</si>
  <si>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</si>
  <si>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</si>
  <si>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</si>
  <si>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</si>
  <si>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</si>
  <si>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</si>
  <si>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</si>
  <si>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</si>
  <si>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</si>
  <si>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</si>
  <si>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</si>
  <si>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</si>
  <si>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</si>
  <si>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</si>
  <si>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</si>
  <si>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</si>
  <si>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</si>
  <si>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</si>
  <si>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</si>
  <si>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</si>
  <si>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</si>
  <si>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</si>
  <si>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</si>
  <si>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</si>
  <si>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</si>
  <si>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</si>
  <si>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</si>
  <si>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</si>
  <si>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</si>
  <si>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</si>
  <si>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</si>
  <si>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</si>
  <si>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</si>
  <si>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</si>
  <si>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</si>
  <si>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</si>
  <si>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</si>
  <si>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</si>
  <si>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</si>
  <si>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</si>
  <si>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</si>
  <si>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</si>
  <si>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</si>
  <si>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</si>
  <si>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</si>
  <si>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</si>
  <si>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</si>
  <si>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</si>
  <si>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</si>
  <si>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</si>
  <si>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</si>
  <si>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</si>
  <si>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</si>
  <si>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</si>
  <si>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</si>
  <si>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</si>
  <si>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</si>
  <si>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</si>
  <si>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</si>
  <si>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</si>
  <si>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</si>
  <si>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</si>
  <si>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</si>
  <si>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</si>
  <si>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</si>
  <si>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</si>
  <si>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</si>
  <si>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</si>
  <si>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</si>
  <si>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</si>
  <si>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</si>
  <si>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</si>
  <si>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</si>
  <si>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</si>
  <si>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</si>
  <si>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</si>
  <si>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</si>
  <si>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</si>
  <si>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</si>
  <si>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</si>
  <si>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</si>
  <si>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</si>
  <si>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</si>
  <si>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</si>
  <si>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</si>
  <si>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</si>
  <si>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</si>
  <si>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</si>
  <si>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</si>
  <si>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</si>
  <si>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</si>
  <si>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</si>
  <si>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</si>
  <si>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</si>
  <si>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</si>
  <si>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</si>
  <si>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</si>
  <si>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</si>
  <si>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</si>
  <si>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</si>
  <si>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</si>
  <si>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</si>
  <si>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</si>
  <si>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</si>
  <si>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</si>
  <si>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</si>
  <si>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</si>
  <si>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</si>
  <si>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</si>
  <si>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</si>
  <si>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</si>
  <si>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</si>
  <si>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</si>
  <si>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</si>
  <si>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</si>
  <si>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</si>
  <si>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</si>
  <si>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</si>
  <si>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</si>
  <si>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</si>
  <si>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</si>
  <si>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</si>
  <si>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</si>
  <si>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</si>
  <si>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</si>
  <si>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</si>
  <si>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</si>
  <si>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</si>
  <si>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</si>
  <si>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</si>
  <si>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</si>
  <si>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</si>
  <si>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</si>
  <si>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</si>
  <si>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</si>
  <si>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</si>
  <si>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</si>
  <si>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</si>
  <si>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</si>
  <si>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</si>
  <si>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</si>
  <si>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</si>
  <si>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</si>
  <si>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</si>
  <si>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</si>
  <si>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</si>
  <si>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</si>
  <si>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</si>
  <si>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</si>
  <si>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</si>
  <si>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</si>
  <si>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</si>
  <si>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</si>
  <si>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</si>
  <si>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</si>
  <si>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</si>
  <si>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</si>
  <si>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</si>
  <si>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</si>
  <si>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</si>
  <si>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</si>
  <si>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</si>
  <si>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</si>
  <si>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</si>
  <si>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</si>
  <si>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</si>
  <si>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</si>
  <si>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</si>
  <si>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</si>
  <si>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</si>
  <si>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</si>
  <si>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</si>
  <si>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</si>
  <si>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</si>
  <si>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</si>
  <si>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</si>
  <si>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</si>
  <si>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</si>
  <si>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</si>
  <si>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</si>
  <si>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</si>
  <si>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</si>
  <si>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</si>
  <si>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</si>
  <si>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</si>
  <si>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</si>
  <si>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</si>
  <si>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</si>
  <si>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</si>
  <si>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</si>
  <si>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</si>
  <si>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</si>
  <si>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</si>
  <si>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</si>
  <si>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</si>
  <si>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</si>
  <si>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</si>
  <si>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</si>
  <si>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</si>
  <si>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</si>
  <si>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</si>
  <si>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</si>
  <si>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</si>
  <si>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</si>
  <si>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</si>
  <si>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</si>
  <si>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</si>
  <si>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</si>
  <si>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</si>
  <si>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</si>
  <si>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</si>
  <si>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</si>
  <si>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</si>
  <si>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</si>
  <si>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</si>
  <si>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</si>
  <si>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</si>
  <si>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</si>
  <si>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</si>
  <si>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</si>
  <si>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</si>
  <si>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</si>
  <si>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</si>
  <si>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</si>
  <si>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</si>
  <si>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</si>
  <si>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</si>
  <si>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</si>
  <si>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</si>
  <si>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</si>
  <si>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</si>
  <si>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</si>
  <si>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</si>
  <si>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</si>
  <si>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</si>
  <si>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</si>
  <si>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</si>
  <si>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</si>
  <si>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</si>
  <si>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</si>
  <si>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</si>
  <si>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</si>
  <si>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</si>
  <si>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</si>
  <si>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</si>
  <si>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</si>
  <si>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</si>
  <si>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</si>
  <si>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</si>
  <si>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</si>
  <si>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</si>
  <si>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</si>
  <si>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</si>
  <si>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</si>
  <si>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</si>
  <si>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</si>
  <si>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</si>
  <si>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</si>
  <si>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</si>
  <si>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</si>
  <si>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</si>
  <si>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</si>
  <si>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</si>
  <si>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</si>
  <si>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</si>
  <si>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</si>
  <si>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</si>
  <si>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</si>
  <si>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</si>
  <si>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</si>
  <si>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</si>
  <si>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</si>
  <si>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</si>
  <si>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</si>
  <si>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</si>
  <si>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</si>
  <si>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</si>
  <si>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</si>
  <si>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</si>
  <si>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</si>
  <si>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</si>
  <si>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</si>
  <si>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</si>
  <si>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</si>
  <si>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</si>
  <si>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</si>
  <si>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</si>
  <si>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</si>
  <si>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</si>
  <si>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</si>
  <si>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</si>
  <si>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</si>
  <si>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</si>
  <si>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</si>
  <si>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</si>
  <si>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</si>
  <si>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</si>
  <si>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</si>
  <si>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</si>
  <si>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</si>
  <si>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</si>
  <si>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</si>
  <si>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</si>
  <si>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</si>
  <si>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</si>
  <si>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</si>
  <si>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</si>
  <si>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</si>
  <si>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</si>
  <si>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</si>
  <si>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</si>
  <si>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</si>
  <si>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</si>
  <si>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</si>
  <si>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</si>
  <si>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</si>
  <si>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</si>
  <si>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</si>
  <si>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</si>
  <si>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</si>
  <si>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</si>
  <si>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</si>
  <si>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</si>
  <si>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</si>
  <si>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</si>
  <si>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</si>
  <si>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</si>
  <si>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</si>
  <si>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</si>
  <si>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</si>
  <si>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</si>
  <si>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</si>
  <si>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</si>
  <si>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</si>
  <si>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</si>
  <si>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</si>
  <si>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</si>
  <si>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</si>
  <si>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</si>
  <si>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</si>
  <si>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</si>
  <si>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</si>
  <si>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</si>
  <si>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</si>
  <si>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</si>
  <si>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</si>
  <si>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</si>
  <si>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</si>
  <si>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</si>
  <si>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</si>
  <si>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</si>
  <si>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</si>
  <si>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</si>
  <si>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</si>
  <si>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</si>
  <si>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</si>
  <si>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</si>
  <si>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</si>
  <si>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</si>
  <si>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</si>
  <si>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</si>
  <si>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</si>
  <si>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</si>
  <si>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</si>
  <si>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</si>
  <si>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</si>
  <si>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</si>
  <si>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</si>
  <si>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</si>
  <si>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</si>
  <si>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</si>
  <si>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</si>
  <si>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</si>
  <si>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</si>
  <si>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</si>
  <si>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</si>
  <si>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</si>
  <si>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</si>
  <si>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</si>
  <si>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</si>
  <si>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</si>
  <si>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</si>
  <si>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</si>
  <si>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</si>
  <si>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</si>
  <si>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</si>
  <si>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</si>
  <si>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</si>
  <si>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</si>
  <si>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</si>
  <si>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</si>
  <si>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</si>
  <si>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</si>
  <si>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</si>
  <si>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</si>
  <si>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</si>
  <si>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</si>
  <si>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</si>
  <si>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</si>
  <si>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</si>
  <si>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</si>
  <si>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</si>
  <si>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</si>
  <si>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</si>
  <si>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</si>
  <si>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</si>
  <si>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</si>
  <si>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</si>
  <si>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</si>
  <si>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</si>
  <si>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</si>
  <si>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</si>
  <si>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</si>
  <si>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</si>
  <si>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</si>
  <si>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</si>
  <si>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</si>
  <si>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</si>
  <si>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</si>
  <si>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</si>
  <si>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</si>
  <si>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</si>
  <si>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</si>
  <si>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</si>
  <si>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</si>
  <si>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</si>
  <si>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</si>
  <si>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</si>
  <si>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</si>
  <si>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</si>
  <si>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</si>
  <si>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</si>
  <si>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</si>
  <si>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</si>
  <si>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</si>
  <si>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</si>
  <si>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</si>
  <si>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</si>
  <si>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</si>
  <si>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</si>
  <si>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</si>
  <si>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</si>
  <si>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</si>
  <si>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</si>
  <si>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</si>
  <si>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</si>
  <si>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</si>
  <si>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</si>
  <si>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</si>
  <si>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</si>
  <si>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</si>
  <si>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</si>
  <si>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</si>
  <si>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</si>
  <si>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</si>
  <si>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</si>
  <si>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</si>
  <si>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</si>
  <si>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</si>
  <si>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</si>
  <si>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</si>
  <si>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</si>
  <si>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</si>
  <si>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</si>
  <si>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</si>
  <si>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</si>
  <si>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</si>
  <si>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</si>
  <si>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</si>
  <si>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</si>
  <si>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</si>
  <si>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</si>
  <si>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</si>
  <si>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</si>
  <si>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</si>
  <si>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</si>
  <si>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</si>
  <si>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</si>
  <si>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</si>
  <si>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</si>
  <si>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</si>
  <si>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</si>
  <si>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</si>
  <si>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</si>
  <si>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</si>
  <si>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</si>
  <si>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</si>
  <si>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</si>
  <si>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</si>
  <si>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</si>
  <si>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</si>
  <si>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</si>
  <si>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</si>
  <si>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</si>
  <si>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</si>
  <si>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</si>
  <si>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</si>
  <si>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</si>
  <si>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</si>
  <si>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</si>
  <si>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</si>
  <si>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</si>
  <si>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</si>
  <si>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</si>
  <si>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</si>
  <si>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</si>
  <si>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</si>
  <si>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</si>
  <si>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</si>
  <si>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</si>
  <si>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</si>
  <si>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</si>
  <si>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</si>
  <si>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</si>
  <si>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</si>
  <si>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</si>
  <si>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</si>
  <si>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</si>
  <si>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</si>
  <si>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</si>
  <si>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</si>
  <si>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</si>
  <si>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</si>
  <si>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</si>
  <si>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</si>
  <si>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</si>
  <si>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</si>
  <si>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</si>
  <si>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</si>
  <si>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</si>
  <si>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</si>
  <si>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</si>
  <si>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</si>
  <si>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</si>
  <si>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</si>
  <si>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</si>
  <si>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</si>
  <si>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</si>
  <si>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</si>
  <si>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</si>
  <si>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</si>
  <si>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</si>
  <si>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</si>
  <si>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</si>
  <si>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</si>
  <si>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</si>
  <si>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</si>
  <si>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</si>
  <si>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</si>
  <si>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</si>
  <si>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</si>
  <si>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</si>
  <si>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</si>
  <si>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</si>
  <si>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</si>
  <si>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</si>
  <si>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</si>
  <si>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</si>
  <si>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</si>
  <si>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</si>
  <si>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</si>
  <si>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</si>
  <si>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</si>
  <si>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</si>
  <si>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</si>
  <si>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</si>
  <si>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</si>
  <si>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</si>
  <si>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</si>
  <si>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</si>
  <si>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</si>
  <si>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</si>
  <si>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</si>
  <si>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</si>
  <si>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</si>
  <si>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</si>
  <si>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</si>
  <si>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</si>
  <si>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</si>
  <si>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</si>
  <si>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</si>
  <si>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</si>
  <si>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</si>
  <si>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</si>
  <si>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</si>
  <si>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</si>
  <si>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</si>
  <si>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</si>
  <si>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</si>
  <si>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</si>
  <si>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</si>
  <si>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</si>
  <si>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</si>
  <si>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</si>
  <si>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</si>
  <si>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</si>
  <si>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</si>
  <si>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</si>
  <si>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</si>
  <si>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</si>
  <si>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</si>
  <si>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</si>
  <si>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</si>
  <si>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</si>
  <si>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</si>
  <si>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</si>
  <si>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</si>
  <si>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</si>
  <si>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</si>
  <si>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</si>
  <si>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</si>
  <si>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</si>
  <si>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</si>
  <si>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</si>
  <si>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</si>
  <si>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</si>
  <si>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</si>
  <si>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</si>
  <si>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</si>
  <si>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</si>
  <si>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</si>
  <si>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</si>
  <si>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</si>
  <si>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</si>
  <si>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</si>
  <si>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</si>
  <si>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</si>
  <si>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</si>
  <si>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</si>
  <si>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</si>
  <si>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</si>
  <si>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</si>
  <si>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</si>
  <si>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</si>
  <si>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</si>
  <si>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</si>
  <si>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</si>
  <si>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</si>
  <si>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</si>
  <si>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</si>
  <si>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</si>
  <si>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</si>
  <si>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</si>
  <si>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</si>
  <si>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</si>
  <si>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</si>
  <si>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</si>
  <si>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</si>
  <si>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</si>
  <si>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</si>
  <si>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</si>
  <si>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</si>
  <si>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</si>
  <si>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</si>
  <si>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</si>
  <si>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</si>
  <si>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</si>
  <si>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</si>
  <si>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</si>
  <si>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</si>
  <si>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</si>
  <si>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</si>
  <si>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</si>
  <si>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</si>
  <si>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</si>
  <si>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</si>
  <si>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</si>
  <si>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</si>
  <si>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</si>
  <si>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</si>
  <si>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</si>
  <si>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</si>
  <si>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</si>
  <si>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</si>
  <si>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</si>
  <si>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</si>
  <si>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</si>
  <si>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</si>
  <si>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</si>
  <si>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</si>
  <si>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</si>
  <si>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</si>
  <si>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</si>
  <si>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</si>
  <si>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</si>
  <si>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</si>
  <si>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</si>
  <si>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</si>
  <si>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</si>
  <si>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</si>
  <si>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</si>
  <si>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</si>
  <si>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</si>
  <si>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</si>
  <si>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</si>
  <si>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</si>
  <si>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</si>
  <si>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</si>
  <si>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</si>
  <si>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</si>
  <si>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</si>
  <si>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</si>
  <si>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</si>
  <si>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</si>
  <si>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</si>
  <si>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</si>
  <si>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</si>
  <si>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</si>
  <si>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</si>
  <si>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</si>
  <si>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</si>
  <si>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</si>
  <si>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</si>
  <si>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</si>
  <si>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</si>
  <si>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</si>
  <si>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</si>
  <si>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</si>
  <si>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</si>
  <si>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</si>
  <si>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</si>
  <si>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</si>
  <si>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</si>
  <si>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</si>
  <si>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</si>
  <si>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</si>
  <si>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</si>
  <si>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</si>
  <si>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</si>
  <si>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</si>
  <si>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</si>
  <si>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</si>
  <si>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</si>
  <si>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</si>
  <si>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</si>
  <si>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</si>
  <si>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</si>
  <si>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</si>
  <si>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</si>
  <si>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</si>
  <si>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</si>
  <si>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</si>
  <si>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</si>
  <si>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</si>
  <si>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</si>
  <si>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</si>
  <si>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</si>
  <si>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</si>
  <si>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</si>
  <si>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</si>
  <si>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</si>
  <si>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</si>
  <si>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</si>
  <si>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</si>
  <si>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</si>
  <si>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</si>
  <si>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</si>
  <si>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</si>
  <si>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</si>
  <si>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</si>
  <si>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</si>
  <si>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</si>
  <si>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</si>
  <si>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</si>
  <si>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</si>
  <si>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</si>
  <si>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</si>
  <si>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</si>
  <si>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</si>
  <si>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</si>
  <si>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</si>
  <si>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</si>
  <si>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</si>
  <si>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</si>
  <si>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</si>
  <si>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</si>
  <si>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</si>
  <si>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</si>
  <si>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</si>
  <si>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</si>
  <si>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</si>
  <si>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</si>
  <si>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</si>
  <si>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</si>
  <si>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</si>
  <si>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</si>
  <si>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</si>
  <si>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</si>
  <si>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</si>
  <si>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</si>
  <si>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</si>
  <si>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</si>
  <si>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</si>
  <si>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</si>
  <si>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</si>
  <si>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</si>
  <si>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</si>
  <si>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</si>
  <si>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</si>
  <si>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</si>
  <si>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</si>
  <si>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</si>
  <si>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</si>
  <si>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</si>
  <si>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</si>
  <si>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</si>
  <si>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</si>
  <si>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</si>
  <si>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</si>
  <si>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</si>
  <si>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</si>
  <si>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</si>
  <si>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</si>
  <si>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</si>
  <si>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</si>
  <si>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</si>
  <si>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</si>
  <si>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</si>
  <si>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</si>
  <si>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</si>
  <si>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</si>
  <si>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</si>
  <si>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</si>
  <si>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</si>
  <si>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</si>
  <si>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</si>
  <si>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</si>
  <si>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</si>
  <si>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</si>
  <si>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</si>
  <si>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</si>
  <si>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</si>
  <si>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</si>
  <si>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</si>
  <si>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</si>
  <si>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</si>
  <si>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</si>
  <si>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</si>
  <si>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</si>
  <si>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</si>
  <si>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</si>
  <si>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</si>
  <si>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</si>
  <si>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</si>
  <si>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</si>
  <si>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</si>
  <si>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</si>
  <si>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</si>
  <si>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</si>
  <si>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</si>
  <si>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</si>
  <si>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</si>
  <si>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</si>
  <si>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</si>
  <si>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</si>
  <si>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</si>
  <si>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</si>
  <si>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</si>
  <si>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</si>
  <si>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</si>
  <si>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</si>
  <si>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</si>
  <si>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</si>
  <si>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</si>
  <si>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</si>
  <si>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</si>
  <si>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</si>
  <si>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</si>
  <si>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</si>
  <si>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</si>
  <si>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</si>
  <si>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</si>
  <si>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</si>
  <si>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</si>
  <si>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</si>
  <si>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</si>
  <si>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</si>
  <si>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</si>
  <si>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</si>
  <si>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</si>
  <si>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</si>
  <si>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</si>
  <si>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</si>
  <si>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</si>
  <si>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</si>
  <si>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</si>
  <si>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</si>
  <si>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</si>
  <si>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</si>
  <si>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</si>
  <si>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</si>
  <si>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</si>
  <si>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</si>
  <si>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</si>
  <si>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</si>
  <si>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</si>
  <si>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</si>
  <si>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</si>
  <si>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</si>
  <si>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</si>
  <si>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</si>
  <si>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</si>
  <si>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</si>
  <si>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</si>
  <si>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</si>
  <si>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</si>
  <si>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</si>
  <si>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</si>
  <si>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</si>
  <si>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</si>
  <si>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</si>
  <si>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</si>
  <si>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</si>
  <si>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</si>
  <si>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</si>
  <si>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</si>
  <si>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</si>
  <si>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</si>
  <si>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</si>
  <si>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</si>
  <si>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</si>
  <si>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</si>
  <si>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</si>
  <si>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</si>
  <si>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</si>
  <si>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</si>
  <si>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</si>
  <si>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</si>
  <si>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</si>
  <si>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</si>
  <si>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</si>
  <si>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</si>
  <si>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</si>
  <si>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</si>
  <si>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</si>
  <si>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</si>
  <si>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</si>
  <si>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</si>
  <si>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</si>
  <si>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</si>
  <si>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</si>
  <si>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</si>
  <si>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</si>
  <si>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</si>
  <si>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</si>
  <si>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</si>
  <si>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</si>
  <si>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</si>
  <si>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</si>
  <si>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</si>
  <si>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</si>
  <si>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</si>
  <si>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</si>
  <si>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</si>
  <si>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</si>
  <si>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</si>
  <si>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</si>
  <si>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</si>
  <si>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</si>
  <si>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</si>
  <si>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</si>
  <si>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</si>
  <si>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</si>
  <si>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</si>
  <si>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</si>
  <si>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</si>
  <si>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</si>
  <si>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</si>
  <si>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</si>
  <si>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</si>
  <si>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</si>
  <si>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</si>
  <si>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</si>
  <si>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</si>
  <si>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</si>
  <si>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</si>
  <si>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</si>
  <si>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</si>
  <si>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</si>
  <si>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</si>
  <si>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</si>
  <si>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</si>
  <si>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</si>
  <si>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</si>
  <si>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</si>
  <si>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</si>
  <si>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</si>
  <si>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</si>
  <si>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</si>
  <si>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</si>
  <si>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</si>
  <si>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</si>
  <si>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</si>
  <si>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</si>
  <si>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</si>
  <si>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</si>
  <si>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</si>
  <si>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</si>
  <si>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</si>
  <si>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</si>
  <si>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</si>
  <si>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</si>
  <si>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</si>
  <si>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</si>
  <si>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</si>
  <si>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</si>
  <si>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</si>
  <si>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</si>
  <si>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</si>
  <si>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</si>
  <si>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</si>
  <si>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</si>
  <si>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</si>
  <si>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</si>
  <si>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</si>
  <si>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</si>
  <si>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</si>
  <si>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</si>
  <si>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</si>
  <si>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</si>
  <si>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</si>
  <si>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</si>
  <si>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</si>
  <si>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</si>
  <si>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</si>
  <si>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</si>
  <si>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</si>
  <si>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</si>
  <si>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</si>
  <si>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</si>
  <si>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</si>
  <si>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</si>
  <si>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</si>
  <si>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</si>
  <si>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</si>
  <si>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</si>
  <si>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</si>
  <si>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</si>
  <si>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</si>
  <si>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</si>
  <si>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</si>
  <si>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</si>
  <si>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</si>
  <si>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</si>
  <si>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</si>
  <si>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</si>
  <si>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</si>
  <si>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</si>
  <si>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</si>
  <si>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</si>
  <si>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</si>
  <si>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</si>
  <si>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</si>
  <si>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</si>
  <si>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</si>
  <si>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</si>
  <si>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</si>
  <si>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</si>
  <si>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</si>
  <si>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</si>
  <si>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</si>
  <si>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</si>
  <si>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</si>
  <si>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</si>
  <si>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</si>
  <si>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</si>
  <si>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</si>
  <si>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</si>
  <si>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</si>
  <si>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</si>
  <si>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</si>
  <si>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</si>
  <si>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</si>
  <si>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</si>
  <si>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</si>
  <si>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</si>
  <si>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</si>
  <si>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</si>
  <si>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</si>
  <si>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</si>
  <si>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</si>
  <si>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</si>
  <si>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</si>
  <si>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</si>
  <si>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</si>
  <si>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</si>
  <si>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</si>
  <si>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</si>
  <si>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</si>
  <si>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</si>
  <si>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</si>
  <si>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</si>
  <si>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</si>
  <si>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</si>
  <si>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</si>
  <si>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</si>
  <si>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</si>
  <si>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</si>
  <si>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</si>
  <si>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</si>
  <si>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</si>
  <si>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</si>
  <si>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</si>
  <si>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</si>
  <si>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</si>
  <si>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</si>
  <si>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</si>
  <si>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</si>
  <si>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</si>
  <si>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</si>
  <si>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</si>
  <si>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</si>
  <si>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</si>
  <si>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</si>
  <si>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</si>
  <si>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</si>
  <si>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</si>
  <si>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</si>
  <si>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</si>
  <si>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</si>
  <si>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</si>
  <si>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</si>
  <si>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</si>
  <si>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</si>
  <si>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</si>
  <si>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</si>
  <si>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</si>
  <si>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</si>
  <si>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</si>
  <si>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</si>
  <si>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</si>
  <si>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</si>
  <si>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</si>
  <si>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</si>
  <si>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</si>
  <si>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</si>
  <si>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</si>
  <si>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</si>
  <si>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</si>
  <si>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</si>
  <si>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</si>
  <si>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</si>
  <si>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</si>
  <si>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</si>
  <si>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</si>
  <si>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</si>
  <si>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</si>
  <si>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</si>
  <si>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</si>
  <si>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</si>
  <si>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</si>
  <si>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</si>
  <si>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</si>
  <si>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</si>
  <si>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</si>
  <si>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</si>
  <si>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</si>
  <si>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</si>
  <si>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</si>
  <si>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</si>
  <si>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</si>
  <si>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</si>
  <si>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</si>
  <si>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</si>
  <si>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</si>
  <si>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</si>
  <si>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</si>
  <si>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</si>
  <si>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</si>
  <si>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</si>
  <si>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</si>
  <si>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</si>
  <si>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</si>
  <si>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</si>
  <si>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</si>
  <si>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</si>
  <si>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</si>
  <si>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</si>
  <si>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</si>
  <si>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</si>
  <si>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</si>
  <si>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</si>
  <si>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</si>
  <si>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</si>
  <si>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</si>
  <si>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</si>
  <si>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</si>
  <si>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</si>
  <si>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</si>
  <si>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</si>
  <si>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</si>
  <si>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</si>
  <si>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</si>
  <si>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</si>
  <si>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</si>
  <si>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</si>
  <si>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</si>
  <si>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</si>
  <si>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</si>
  <si>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</si>
  <si>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</si>
  <si>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</si>
  <si>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</si>
  <si>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</si>
  <si>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</si>
  <si>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</si>
  <si>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</si>
  <si>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</si>
  <si>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</si>
  <si>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</si>
  <si>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</si>
  <si>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</si>
  <si>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</si>
  <si>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</si>
  <si>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</si>
  <si>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</si>
  <si>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</si>
  <si>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</si>
  <si>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</si>
  <si>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</si>
  <si>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</si>
  <si>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</si>
  <si>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</si>
  <si>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</si>
  <si>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</si>
  <si>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</si>
  <si>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</si>
  <si>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</si>
  <si>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</si>
  <si>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</si>
  <si>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</si>
  <si>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</si>
  <si>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</si>
  <si>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</si>
  <si>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</si>
  <si>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</si>
  <si>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</si>
  <si>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</si>
  <si>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</si>
  <si>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</si>
  <si>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</si>
  <si>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</si>
  <si>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</si>
  <si>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</si>
  <si>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</si>
  <si>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</si>
  <si>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</si>
  <si>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</si>
  <si>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</si>
  <si>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</si>
  <si>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</si>
  <si>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</si>
  <si>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</si>
  <si>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</si>
  <si>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</si>
  <si>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</si>
  <si>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</si>
  <si>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</si>
  <si>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</si>
  <si>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</si>
  <si>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</si>
  <si>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</si>
  <si>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</si>
  <si>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</si>
  <si>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</si>
  <si>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</si>
  <si>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</si>
  <si>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</si>
  <si>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</si>
  <si>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</si>
  <si>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</si>
  <si>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</si>
  <si>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</si>
  <si>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</si>
  <si>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</si>
  <si>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</si>
  <si>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</si>
  <si>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</si>
  <si>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</si>
  <si>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</si>
  <si>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</si>
  <si>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</si>
  <si>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</si>
  <si>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</si>
  <si>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</si>
  <si>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</si>
  <si>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</si>
  <si>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</si>
  <si>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</si>
  <si>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</si>
  <si>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</si>
  <si>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</si>
  <si>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</si>
  <si>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</si>
  <si>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</si>
  <si>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</si>
  <si>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</si>
  <si>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</si>
  <si>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</si>
  <si>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</si>
  <si>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</si>
  <si>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</si>
  <si>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</si>
  <si>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</si>
  <si>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</si>
  <si>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</si>
  <si>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</si>
  <si>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</si>
  <si>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</si>
  <si>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</si>
  <si>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</si>
  <si>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</si>
  <si>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</si>
  <si>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</si>
  <si>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</si>
  <si>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</si>
  <si>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</si>
  <si>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</si>
  <si>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</si>
  <si>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</si>
  <si>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</si>
  <si>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</si>
  <si>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</si>
  <si>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</si>
  <si>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</si>
  <si>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</si>
  <si>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</si>
  <si>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</si>
  <si>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</si>
  <si>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</si>
  <si>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</si>
  <si>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</si>
  <si>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</si>
  <si>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</si>
  <si>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</si>
  <si>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</si>
  <si>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</si>
  <si>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</si>
  <si>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</si>
  <si>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</si>
  <si>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</si>
  <si>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</si>
  <si>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</si>
  <si>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</si>
  <si>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</si>
  <si>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</si>
  <si>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</si>
  <si>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</si>
  <si>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</si>
  <si>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</si>
  <si>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</si>
  <si>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</si>
  <si>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</si>
  <si>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</si>
  <si>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</si>
  <si>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</si>
  <si>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</si>
  <si>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</si>
  <si>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</si>
  <si>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</si>
  <si>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</si>
  <si>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</si>
  <si>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</si>
  <si>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</si>
  <si>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</si>
  <si>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</si>
  <si>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</si>
  <si>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</si>
  <si>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</si>
  <si>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</si>
  <si>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</si>
  <si>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</si>
  <si>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</si>
  <si>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</si>
  <si>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</si>
  <si>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</si>
  <si>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</si>
  <si>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</si>
  <si>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</si>
  <si>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</si>
  <si>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</si>
  <si>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</si>
  <si>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</si>
  <si>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</si>
  <si>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</si>
  <si>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</si>
  <si>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</si>
  <si>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</si>
  <si>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</si>
  <si>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</si>
  <si>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</si>
  <si>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</si>
  <si>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</si>
  <si>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</si>
  <si>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</si>
  <si>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</si>
  <si>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</si>
  <si>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</si>
  <si>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</si>
  <si>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</si>
  <si>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</si>
  <si>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</si>
  <si>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</si>
  <si>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</si>
  <si>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</si>
  <si>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</si>
  <si>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</si>
  <si>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</si>
  <si>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</si>
  <si>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</si>
  <si>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</si>
  <si>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</si>
  <si>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</si>
  <si>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</si>
  <si>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</si>
  <si>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</si>
  <si>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</si>
  <si>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</si>
  <si>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</si>
  <si>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</si>
  <si>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</si>
  <si>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</si>
  <si>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</si>
  <si>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</si>
  <si>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</si>
  <si>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</si>
  <si>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</si>
  <si>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</si>
  <si>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</si>
  <si>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</si>
  <si>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</si>
  <si>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</si>
  <si>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</si>
  <si>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</si>
  <si>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</si>
  <si>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</si>
  <si>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</si>
  <si>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</si>
  <si>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</si>
  <si>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</si>
  <si>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</si>
  <si>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</si>
  <si>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</si>
  <si>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</si>
  <si>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</si>
  <si>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</si>
  <si>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</si>
  <si>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</si>
  <si>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</si>
  <si>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</si>
  <si>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</si>
  <si>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</si>
  <si>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</si>
  <si>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</si>
  <si>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</si>
  <si>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</si>
  <si>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</si>
  <si>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</si>
  <si>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</si>
  <si>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</si>
  <si>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</si>
  <si>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</si>
  <si>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</si>
  <si>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</si>
  <si>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</si>
  <si>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</si>
  <si>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</si>
  <si>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</si>
  <si>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</si>
  <si>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</si>
  <si>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</si>
  <si>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</si>
  <si>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</si>
  <si>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</si>
  <si>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</si>
  <si>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</si>
  <si>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</si>
  <si>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</si>
  <si>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</si>
  <si>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</si>
  <si>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</si>
  <si>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</si>
  <si>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</si>
  <si>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</si>
  <si>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</si>
  <si>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</si>
  <si>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</si>
  <si>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</si>
  <si>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</si>
  <si>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</si>
  <si>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</si>
  <si>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</si>
  <si>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</si>
  <si>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</si>
  <si>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</si>
  <si>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</si>
  <si>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</si>
  <si>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</si>
  <si>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</si>
  <si>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</si>
  <si>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</si>
  <si>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</si>
  <si>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</si>
  <si>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</si>
  <si>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</si>
  <si>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</si>
  <si>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</si>
  <si>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</si>
  <si>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</si>
  <si>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</si>
  <si>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</si>
  <si>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</si>
  <si>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</si>
  <si>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</si>
  <si>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</si>
  <si>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</si>
  <si>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</si>
  <si>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</si>
  <si>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</si>
  <si>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</si>
  <si>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</si>
  <si>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</si>
  <si>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</si>
  <si>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</si>
  <si>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</si>
  <si>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</si>
  <si>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</si>
  <si>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</si>
  <si>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</si>
  <si>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</si>
  <si>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</si>
  <si>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</si>
  <si>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</si>
  <si>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</si>
  <si>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</si>
  <si>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</si>
  <si>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</si>
  <si>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</si>
  <si>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</si>
  <si>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</si>
  <si>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</si>
  <si>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</si>
  <si>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</si>
  <si>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</si>
  <si>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</si>
  <si>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</si>
  <si>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</si>
  <si>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</si>
  <si>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</si>
  <si>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</si>
  <si>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</si>
  <si>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</si>
  <si>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</si>
  <si>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</si>
  <si>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</si>
  <si>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</si>
  <si>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</si>
  <si>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</si>
  <si>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</si>
  <si>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</si>
  <si>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</si>
  <si>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</si>
  <si>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</si>
  <si>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</si>
  <si>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</si>
  <si>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</si>
  <si>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</si>
  <si>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</si>
  <si>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</si>
  <si>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</si>
  <si>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</si>
  <si>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</si>
  <si>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</si>
  <si>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</si>
  <si>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</si>
  <si>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</si>
  <si>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</si>
  <si>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</si>
  <si>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</si>
  <si>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</si>
  <si>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</si>
  <si>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</si>
  <si>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</si>
  <si>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</si>
  <si>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</si>
  <si>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</si>
  <si>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</si>
  <si>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</si>
  <si>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</si>
  <si>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</si>
  <si>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</si>
  <si>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</si>
  <si>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</si>
  <si>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</si>
  <si>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</si>
  <si>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</si>
  <si>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</si>
  <si>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</si>
  <si>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</si>
  <si>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</si>
  <si>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</si>
  <si>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</si>
  <si>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</si>
  <si>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</si>
  <si>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</si>
  <si>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</si>
  <si>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</si>
  <si>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</si>
  <si>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</si>
  <si>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</si>
  <si>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</si>
  <si>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</si>
  <si>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</si>
  <si>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</si>
  <si>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</si>
  <si>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</si>
  <si>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</si>
  <si>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</si>
  <si>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</si>
  <si>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</si>
  <si>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</si>
  <si>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</si>
  <si>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</si>
  <si>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</si>
  <si>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</si>
  <si>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</si>
  <si>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</si>
  <si>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</si>
  <si>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</si>
  <si>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</si>
  <si>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</si>
  <si>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</si>
  <si>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</si>
  <si>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</si>
  <si>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</si>
  <si>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</si>
  <si>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</si>
  <si>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</si>
  <si>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</si>
  <si>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</si>
  <si>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</si>
  <si>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</si>
  <si>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</si>
  <si>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</si>
  <si>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</si>
  <si>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</si>
  <si>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</si>
  <si>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</si>
  <si>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</si>
  <si>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</si>
  <si>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</si>
  <si>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</si>
  <si>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</si>
  <si>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</si>
  <si>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</si>
  <si>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</si>
  <si>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</si>
  <si>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</si>
  <si>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</si>
  <si>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</si>
  <si>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</si>
  <si>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</si>
  <si>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</si>
  <si>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</si>
  <si>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</si>
  <si>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</si>
  <si>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</si>
  <si>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</si>
  <si>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</si>
  <si>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</si>
  <si>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</si>
  <si>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</si>
  <si>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</si>
  <si>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</si>
  <si>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</si>
  <si>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</si>
  <si>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</si>
  <si>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</si>
  <si>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</si>
  <si>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</si>
  <si>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</si>
  <si>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</si>
  <si>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</si>
  <si>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</si>
  <si>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</si>
  <si>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</si>
  <si>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</si>
  <si>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</si>
  <si>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</si>
  <si>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</si>
  <si>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</si>
  <si>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</si>
  <si>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</si>
  <si>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</si>
  <si>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</si>
  <si>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</si>
  <si>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</si>
  <si>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</si>
  <si>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</si>
  <si>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</si>
  <si>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</si>
  <si>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</si>
  <si>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</si>
  <si>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</si>
  <si>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</si>
  <si>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</si>
  <si>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</si>
  <si>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</si>
  <si>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</si>
  <si>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</si>
  <si>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</si>
  <si>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</si>
  <si>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</si>
  <si>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</si>
  <si>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</si>
  <si>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</si>
  <si>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</si>
  <si>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</si>
  <si>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</si>
  <si>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</si>
  <si>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</si>
  <si>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</si>
  <si>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</si>
  <si>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</si>
  <si>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</si>
  <si>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</si>
  <si>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</si>
  <si>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</si>
  <si>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</si>
  <si>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</si>
  <si>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</si>
  <si>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</si>
  <si>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</si>
  <si>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</si>
  <si>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</si>
  <si>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</si>
  <si>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</si>
  <si>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</si>
  <si>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</si>
  <si>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</si>
  <si>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</si>
  <si>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</si>
  <si>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</si>
  <si>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</si>
  <si>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</si>
  <si>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</si>
  <si>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</si>
  <si>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</si>
  <si>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</si>
  <si>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</si>
  <si>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</si>
  <si>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</si>
  <si>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</si>
  <si>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</si>
  <si>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</si>
  <si>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</si>
  <si>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</si>
  <si>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</si>
  <si>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</si>
  <si>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</si>
  <si>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</si>
  <si>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</si>
  <si>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</si>
  <si>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</si>
  <si>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</si>
  <si>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</si>
  <si>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</si>
  <si>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</si>
  <si>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</si>
  <si>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</si>
  <si>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</si>
  <si>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</si>
  <si>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</si>
  <si>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</si>
  <si>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</si>
  <si>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</si>
  <si>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</si>
  <si>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</si>
  <si>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</si>
  <si>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</si>
  <si>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</si>
  <si>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</si>
  <si>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</si>
  <si>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</si>
  <si>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</si>
  <si>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</si>
  <si>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</si>
  <si>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</si>
  <si>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</si>
  <si>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</si>
  <si>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</si>
  <si>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</si>
  <si>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</si>
  <si>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</si>
  <si>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</si>
  <si>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</si>
  <si>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</si>
  <si>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</si>
  <si>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</si>
  <si>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</si>
  <si>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</si>
  <si>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</si>
  <si>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</si>
  <si>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</si>
  <si>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</si>
  <si>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</si>
  <si>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</si>
  <si>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</si>
  <si>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</si>
  <si>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</si>
  <si>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</si>
  <si>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</si>
  <si>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</si>
  <si>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</si>
  <si>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</si>
  <si>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</si>
  <si>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</si>
  <si>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</si>
  <si>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</si>
  <si>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</si>
  <si>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</si>
  <si>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</si>
  <si>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</si>
  <si>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</si>
  <si>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</si>
  <si>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</si>
  <si>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</si>
  <si>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</si>
  <si>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</si>
  <si>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</si>
  <si>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</si>
  <si>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</si>
  <si>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</si>
  <si>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</si>
  <si>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</si>
  <si>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</si>
  <si>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</si>
  <si>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</si>
  <si>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</si>
  <si>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</si>
  <si>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</si>
  <si>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</si>
  <si>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</si>
  <si>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</si>
  <si>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</si>
  <si>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</si>
  <si>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</si>
  <si>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</si>
  <si>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</si>
  <si>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</si>
  <si>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</si>
  <si>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</si>
  <si>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</si>
  <si>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</si>
  <si>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</si>
  <si>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</si>
  <si>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</si>
  <si>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</si>
  <si>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</si>
  <si>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</si>
  <si>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</si>
  <si>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</si>
  <si>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</si>
  <si>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</si>
  <si>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</si>
  <si>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</si>
  <si>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</si>
  <si>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</si>
  <si>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</si>
  <si>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</si>
  <si>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</si>
  <si>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</si>
  <si>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</si>
  <si>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</si>
  <si>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</si>
  <si>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</si>
  <si>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</si>
  <si>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</si>
  <si>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</si>
  <si>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</si>
  <si>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</si>
  <si>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</si>
  <si>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</si>
  <si>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</si>
  <si>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</si>
  <si>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</si>
  <si>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</si>
  <si>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</si>
  <si>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</si>
  <si>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</si>
  <si>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</si>
  <si>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</si>
  <si>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</si>
  <si>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</si>
  <si>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</si>
  <si>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</si>
  <si>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</si>
  <si>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</si>
  <si>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</si>
  <si>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</si>
  <si>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</si>
  <si>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</si>
  <si>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</si>
  <si>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</si>
  <si>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</si>
  <si>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</si>
  <si>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</si>
  <si>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</si>
  <si>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</si>
  <si>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</si>
  <si>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</si>
  <si>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</si>
  <si>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</si>
  <si>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</si>
  <si>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</si>
  <si>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</si>
  <si>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</si>
  <si>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</si>
  <si>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</si>
  <si>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</si>
  <si>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</si>
  <si>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</si>
  <si>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</si>
  <si>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</si>
  <si>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</si>
  <si>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</si>
  <si>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</si>
  <si>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</si>
  <si>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</si>
  <si>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</si>
  <si>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</si>
  <si>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</si>
  <si>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</si>
  <si>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</si>
  <si>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</si>
  <si>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</si>
  <si>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</si>
  <si>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</si>
  <si>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</si>
  <si>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</si>
  <si>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</si>
  <si>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</si>
  <si>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</si>
  <si>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</si>
  <si>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</si>
  <si>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</si>
  <si>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</si>
  <si>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</si>
  <si>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</si>
  <si>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</si>
  <si>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</si>
  <si>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</si>
  <si>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</si>
  <si>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</si>
  <si>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</si>
  <si>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</si>
  <si>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</si>
  <si>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</si>
  <si>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</si>
  <si>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</si>
  <si>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</si>
  <si>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</si>
  <si>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</si>
  <si>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</si>
  <si>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</si>
  <si>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</si>
  <si>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</si>
  <si>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</si>
  <si>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</si>
  <si>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</si>
  <si>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</si>
  <si>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</si>
  <si>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</si>
  <si>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</si>
  <si>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</si>
  <si>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</si>
  <si>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</si>
  <si>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</si>
  <si>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</si>
  <si>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</si>
  <si>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</si>
  <si>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</si>
  <si>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</si>
  <si>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</si>
  <si>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</si>
  <si>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</si>
  <si>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</si>
  <si>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</si>
  <si>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</si>
  <si>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</si>
  <si>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</si>
  <si>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</si>
  <si>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</si>
  <si>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</si>
  <si>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</si>
  <si>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</si>
  <si>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</si>
  <si>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</si>
  <si>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</si>
  <si>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</si>
  <si>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</si>
  <si>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</si>
  <si>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</si>
  <si>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</si>
  <si>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</si>
  <si>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</si>
  <si>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</si>
  <si>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</si>
  <si>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</si>
  <si>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</si>
  <si>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</si>
  <si>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</si>
  <si>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</si>
  <si>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</si>
  <si>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</si>
  <si>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</si>
  <si>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</si>
  <si>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</si>
  <si>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</si>
  <si>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</si>
  <si>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</si>
  <si>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</si>
  <si>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</si>
  <si>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</si>
  <si>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</si>
  <si>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</si>
  <si>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</si>
  <si>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</si>
  <si>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</si>
  <si>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</si>
  <si>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</si>
  <si>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</si>
  <si>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</si>
  <si>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</si>
  <si>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</si>
  <si>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</si>
  <si>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</si>
  <si>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</si>
  <si>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</si>
  <si>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</si>
  <si>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</si>
  <si>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</si>
  <si>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</si>
  <si>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</si>
  <si>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</si>
  <si>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</si>
  <si>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</si>
  <si>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</si>
  <si>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</si>
  <si>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</si>
  <si>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</si>
  <si>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</si>
  <si>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</si>
  <si>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</si>
  <si>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</si>
  <si>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</si>
  <si>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</si>
  <si>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</si>
  <si>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</si>
  <si>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</si>
  <si>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</si>
  <si>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</si>
  <si>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</si>
  <si>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</si>
  <si>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</si>
  <si>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</si>
  <si>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</si>
  <si>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</si>
  <si>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</si>
  <si>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</si>
  <si>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</si>
  <si>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</si>
  <si>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</si>
  <si>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</si>
  <si>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</si>
  <si>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</si>
  <si>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</si>
  <si>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</si>
  <si>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</si>
  <si>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</si>
  <si>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</si>
  <si>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</si>
  <si>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</si>
  <si>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</si>
  <si>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</si>
  <si>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</si>
  <si>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</si>
  <si>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</si>
  <si>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</si>
  <si>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</si>
  <si>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</si>
  <si>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</si>
  <si>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</si>
  <si>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</si>
  <si>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</si>
  <si>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</si>
  <si>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</si>
  <si>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</si>
  <si>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</si>
  <si>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</si>
  <si>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</si>
  <si>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</si>
  <si>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</si>
  <si>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</si>
  <si>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</si>
  <si>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</si>
  <si>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</si>
  <si>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</si>
  <si>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</si>
  <si>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</si>
  <si>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</si>
  <si>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</si>
  <si>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</si>
  <si>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</si>
  <si>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</si>
  <si>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</si>
  <si>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</si>
  <si>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</si>
  <si>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</si>
  <si>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</si>
  <si>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</si>
  <si>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</si>
  <si>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</si>
  <si>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</si>
  <si>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</si>
  <si>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</si>
  <si>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</si>
  <si>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</si>
  <si>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</si>
  <si>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</si>
  <si>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</si>
  <si>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</si>
  <si>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</si>
  <si>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</si>
  <si>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</si>
  <si>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</si>
  <si>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</si>
  <si>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</si>
  <si>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</si>
  <si>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</si>
  <si>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</si>
  <si>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</si>
  <si>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</si>
  <si>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</si>
  <si>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</si>
  <si>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</si>
  <si>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</si>
  <si>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</si>
  <si>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</si>
  <si>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</si>
  <si>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</si>
  <si>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</si>
  <si>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</si>
  <si>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</si>
  <si>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</si>
  <si>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</si>
  <si>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</si>
  <si>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</si>
  <si>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</si>
  <si>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</si>
  <si>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</si>
  <si>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</si>
  <si>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</si>
  <si>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</si>
  <si>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</si>
  <si>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</si>
  <si>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</si>
  <si>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</si>
  <si>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</si>
  <si>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</si>
  <si>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</si>
  <si>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</si>
  <si>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</si>
  <si>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</si>
  <si>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</si>
  <si>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</si>
  <si>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</si>
  <si>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</si>
  <si>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</si>
  <si>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</si>
  <si>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</si>
  <si>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</si>
  <si>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</si>
  <si>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</si>
  <si>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</si>
  <si>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</si>
  <si>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</si>
  <si>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</si>
  <si>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</si>
  <si>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</si>
  <si>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</si>
  <si>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</si>
  <si>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</si>
  <si>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</si>
  <si>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</si>
  <si>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</si>
  <si>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</si>
  <si>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</si>
  <si>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</si>
  <si>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</si>
  <si>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</si>
  <si>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</si>
  <si>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</si>
  <si>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</si>
  <si>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</si>
  <si>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</si>
  <si>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</si>
  <si>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</si>
  <si>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</si>
  <si>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</si>
  <si>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</si>
  <si>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</si>
  <si>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</si>
  <si>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</si>
  <si>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</si>
  <si>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</si>
  <si>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</si>
  <si>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</si>
  <si>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</si>
  <si>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</si>
  <si>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</si>
  <si>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</si>
  <si>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</si>
  <si>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</si>
  <si>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</si>
  <si>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</si>
  <si>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</si>
  <si>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</si>
  <si>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</si>
  <si>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</si>
  <si>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</si>
  <si>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</si>
  <si>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</si>
  <si>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</si>
  <si>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</si>
  <si>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</si>
  <si>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</si>
  <si>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</si>
  <si>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</si>
  <si>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</si>
  <si>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</si>
  <si>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</si>
  <si>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</si>
  <si>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</si>
  <si>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</si>
  <si>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</si>
  <si>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</si>
  <si>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</si>
  <si>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</si>
  <si>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</si>
  <si>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</si>
  <si>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</si>
  <si>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</si>
  <si>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</si>
  <si>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</si>
  <si>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</si>
  <si>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</si>
  <si>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</si>
  <si>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</si>
  <si>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</si>
  <si>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</si>
  <si>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</si>
  <si>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</si>
  <si>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</si>
  <si>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</si>
  <si>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</si>
  <si>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</si>
  <si>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</si>
  <si>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</si>
  <si>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</si>
  <si>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</si>
  <si>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</si>
  <si>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</si>
  <si>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</si>
  <si>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</si>
  <si>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</si>
  <si>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</si>
  <si>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</si>
  <si>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</si>
  <si>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</si>
  <si>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</si>
  <si>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</si>
  <si>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</si>
  <si>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</si>
  <si>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</si>
  <si>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</si>
  <si>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</si>
  <si>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</si>
  <si>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</si>
  <si>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</si>
  <si>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</si>
  <si>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</si>
  <si>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</si>
  <si>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</si>
  <si>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</si>
  <si>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</si>
  <si>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</si>
  <si>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</si>
  <si>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</si>
  <si>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</si>
  <si>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</si>
  <si>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</si>
  <si>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</si>
  <si>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</si>
  <si>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</si>
  <si>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</si>
  <si>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</si>
  <si>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</si>
  <si>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</si>
  <si>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</si>
  <si>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</si>
  <si>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</si>
  <si>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</si>
  <si>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</si>
  <si>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</si>
  <si>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</si>
  <si>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</si>
  <si>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</si>
  <si>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</si>
  <si>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</si>
  <si>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</si>
  <si>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</si>
  <si>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</si>
  <si>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</si>
  <si>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</si>
  <si>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</si>
  <si>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</si>
  <si>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</si>
  <si>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</si>
  <si>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</si>
  <si>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</si>
  <si>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</si>
  <si>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</si>
  <si>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</si>
  <si>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</si>
  <si>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</si>
  <si>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</si>
  <si>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</si>
  <si>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</si>
  <si>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</si>
  <si>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</si>
  <si>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</si>
  <si>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</si>
  <si>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</si>
  <si>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</si>
  <si>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</si>
  <si>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</si>
  <si>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</si>
  <si>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</si>
  <si>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</si>
  <si>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</si>
  <si>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</si>
  <si>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</si>
  <si>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</si>
  <si>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</si>
  <si>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</si>
  <si>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</si>
  <si>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</si>
  <si>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</si>
  <si>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</si>
  <si>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</si>
  <si>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</si>
  <si>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</si>
  <si>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</si>
  <si>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</si>
  <si>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</si>
  <si>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</si>
  <si>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</si>
  <si>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</si>
  <si>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</si>
  <si>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</si>
  <si>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</si>
  <si>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</si>
  <si>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</si>
  <si>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</si>
  <si>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</si>
  <si>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</si>
  <si>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</si>
  <si>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</si>
  <si>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</si>
  <si>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</si>
  <si>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</si>
  <si>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</si>
  <si>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</si>
  <si>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</si>
  <si>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</si>
  <si>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</si>
  <si>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</si>
  <si>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</si>
  <si>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</si>
  <si>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</si>
  <si>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</si>
  <si>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</si>
  <si>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</si>
  <si>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</si>
  <si>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</si>
  <si>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</si>
  <si>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</si>
  <si>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</si>
  <si>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</si>
  <si>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</si>
  <si>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</si>
  <si>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</si>
  <si>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</si>
  <si>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</si>
  <si>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</si>
  <si>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</si>
  <si>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</si>
  <si>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</si>
  <si>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</si>
  <si>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</si>
  <si>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</si>
  <si>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</si>
  <si>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</si>
  <si>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</si>
  <si>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</si>
  <si>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</si>
  <si>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</si>
  <si>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</si>
  <si>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</si>
  <si>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</si>
  <si>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</si>
  <si>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</si>
  <si>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</si>
  <si>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</si>
  <si>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</si>
  <si>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</si>
  <si>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</si>
  <si>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</si>
  <si>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</si>
  <si>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</si>
  <si>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</si>
  <si>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</si>
  <si>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</si>
  <si>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</si>
  <si>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</si>
  <si>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</si>
  <si>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</si>
  <si>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</si>
  <si>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</si>
  <si>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</si>
  <si>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</si>
  <si>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</si>
  <si>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</si>
  <si>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</si>
  <si>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</si>
  <si>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</si>
  <si>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</si>
  <si>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</si>
  <si>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</si>
  <si>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</si>
  <si>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</si>
  <si>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</si>
  <si>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</si>
  <si>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</si>
  <si>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</si>
  <si>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</si>
  <si>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</si>
  <si>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</si>
  <si>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</si>
  <si>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</si>
  <si>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</si>
  <si>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</si>
  <si>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</si>
  <si>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</si>
  <si>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</si>
  <si>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</si>
  <si>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</si>
  <si>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</si>
  <si>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</si>
  <si>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</si>
  <si>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</si>
  <si>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</si>
  <si>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</si>
  <si>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</si>
  <si>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</si>
  <si>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</si>
  <si>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</si>
  <si>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</si>
  <si>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</si>
  <si>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</si>
  <si>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</si>
  <si>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</si>
  <si>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</si>
  <si>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</si>
  <si>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</si>
  <si>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</si>
  <si>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</si>
  <si>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</si>
  <si>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</si>
  <si>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</si>
  <si>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</si>
  <si>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</si>
  <si>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</si>
  <si>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</si>
  <si>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</si>
  <si>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</si>
  <si>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</si>
  <si>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</si>
  <si>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</si>
  <si>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</si>
  <si>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</si>
  <si>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</si>
  <si>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</si>
  <si>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</si>
  <si>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</si>
  <si>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</si>
  <si>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</si>
  <si>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</si>
  <si>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</si>
  <si>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</si>
  <si>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</si>
  <si>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</si>
  <si>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</si>
  <si>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</si>
  <si>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</si>
  <si>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</si>
  <si>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</si>
  <si>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</si>
  <si>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</si>
  <si>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</si>
  <si>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</si>
  <si>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</si>
  <si>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</si>
  <si>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</si>
  <si>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</si>
  <si>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</si>
  <si>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</si>
  <si>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</si>
  <si>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</si>
  <si>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</si>
  <si>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</si>
  <si>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</si>
  <si>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</si>
  <si>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</si>
  <si>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</si>
  <si>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</si>
  <si>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</si>
  <si>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</si>
  <si>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</si>
  <si>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</si>
  <si>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</si>
  <si>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</si>
  <si>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</si>
  <si>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</si>
  <si>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</si>
  <si>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</si>
  <si>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</si>
  <si>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</si>
  <si>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</si>
  <si>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</si>
  <si>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</si>
  <si>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</si>
  <si>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</si>
  <si>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</si>
  <si>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</si>
  <si>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</si>
  <si>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</si>
  <si>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</si>
  <si>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</si>
  <si>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</si>
  <si>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</si>
  <si>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</si>
  <si>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</si>
  <si>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</si>
  <si>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</si>
  <si>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</si>
  <si>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</si>
  <si>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</si>
  <si>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</si>
  <si>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</si>
  <si>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</si>
  <si>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</si>
  <si>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</si>
  <si>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</si>
  <si>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</si>
  <si>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</si>
  <si>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</si>
  <si>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</si>
  <si>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</si>
  <si>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</si>
  <si>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</si>
  <si>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</si>
  <si>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</si>
  <si>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</si>
  <si>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</si>
  <si>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</si>
  <si>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</si>
  <si>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</si>
  <si>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</si>
  <si>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</si>
  <si>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</si>
  <si>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</si>
  <si>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</si>
  <si>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</si>
  <si>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</si>
  <si>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</si>
  <si>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</si>
  <si>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</si>
  <si>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</si>
  <si>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</si>
  <si>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</si>
  <si>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</si>
  <si>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</si>
  <si>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</si>
  <si>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</si>
  <si>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</si>
  <si>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</si>
  <si>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</si>
  <si>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</si>
  <si>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</si>
  <si>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</si>
  <si>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</si>
  <si>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</si>
  <si>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</si>
  <si>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</si>
  <si>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</si>
  <si>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</si>
  <si>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</si>
  <si>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</si>
  <si>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</si>
  <si>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</si>
  <si>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</si>
  <si>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</si>
  <si>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</si>
  <si>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</si>
  <si>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</si>
  <si>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</si>
  <si>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</si>
  <si>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</si>
  <si>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</si>
  <si>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</si>
  <si>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</si>
  <si>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</si>
  <si>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</si>
  <si>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</si>
  <si>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</si>
  <si>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</si>
  <si>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</si>
  <si>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</si>
  <si>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</si>
  <si>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</si>
  <si>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</si>
  <si>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</si>
  <si>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</si>
  <si>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</si>
  <si>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</si>
  <si>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</si>
  <si>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</si>
  <si>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</si>
  <si>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</si>
  <si>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</si>
  <si>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</si>
  <si>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</si>
  <si>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</si>
  <si>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</si>
  <si>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</si>
  <si>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</si>
  <si>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</si>
  <si>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</si>
  <si>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</si>
  <si>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</si>
  <si>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</si>
  <si>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</si>
  <si>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</si>
  <si>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</si>
  <si>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</si>
  <si>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</si>
  <si>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</si>
  <si>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</si>
  <si>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</si>
  <si>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</si>
  <si>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</si>
  <si>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</si>
  <si>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</si>
  <si>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</si>
  <si>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</si>
  <si>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</si>
  <si>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</si>
  <si>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</si>
  <si>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</si>
  <si>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</si>
  <si>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</si>
  <si>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</si>
  <si>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</si>
  <si>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</si>
  <si>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</si>
  <si>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</si>
  <si>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</si>
  <si>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</si>
  <si>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</si>
  <si>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</si>
  <si>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</si>
  <si>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</si>
  <si>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</si>
  <si>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</si>
  <si>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</si>
  <si>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</si>
  <si>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</si>
  <si>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</si>
  <si>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</si>
  <si>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</si>
  <si>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</si>
  <si>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</si>
  <si>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</si>
  <si>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</si>
  <si>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</si>
  <si>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</si>
  <si>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</si>
  <si>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</si>
  <si>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</si>
  <si>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</si>
  <si>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</si>
  <si>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</si>
  <si>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</si>
  <si>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</si>
  <si>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</si>
  <si>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</si>
  <si>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</si>
  <si>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</si>
  <si>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</si>
  <si>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</si>
  <si>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</si>
  <si>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</si>
  <si>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</si>
  <si>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</si>
  <si>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</si>
  <si>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</si>
  <si>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</si>
  <si>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</si>
  <si>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</si>
  <si>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</si>
  <si>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</si>
  <si>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</si>
  <si>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</si>
  <si>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</si>
  <si>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</si>
  <si>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</si>
  <si>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</si>
  <si>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</si>
  <si>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</si>
  <si>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</si>
  <si>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</si>
  <si>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</si>
  <si>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</si>
  <si>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</si>
  <si>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</si>
  <si>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</si>
  <si>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</si>
  <si>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</si>
  <si>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</si>
  <si>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</si>
  <si>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</si>
  <si>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</si>
  <si>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</si>
  <si>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</si>
  <si>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</si>
  <si>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</si>
  <si>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</si>
  <si>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</si>
  <si>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</si>
  <si>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</si>
  <si>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</si>
  <si>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</si>
  <si>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</si>
  <si>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</si>
  <si>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</si>
  <si>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</si>
  <si>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</si>
  <si>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</si>
  <si>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</si>
  <si>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</si>
  <si>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</si>
  <si>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</si>
  <si>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</si>
  <si>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</si>
  <si>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</si>
  <si>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</si>
  <si>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</si>
  <si>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</si>
  <si>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</si>
  <si>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</si>
  <si>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</si>
  <si>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</si>
  <si>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</si>
  <si>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</si>
  <si>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</si>
  <si>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</si>
  <si>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</si>
  <si>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</si>
  <si>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</si>
  <si>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</si>
  <si>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</si>
  <si>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</si>
  <si>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</si>
  <si>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</si>
  <si>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</si>
  <si>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</si>
  <si>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</si>
  <si>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</si>
  <si>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</si>
  <si>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</si>
  <si>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</si>
  <si>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</si>
  <si>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</si>
  <si>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</si>
  <si>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</si>
  <si>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</si>
  <si>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</si>
  <si>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</si>
  <si>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</si>
  <si>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</si>
  <si>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</si>
  <si>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</si>
  <si>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</si>
  <si>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</si>
  <si>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</si>
  <si>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</si>
  <si>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</si>
  <si>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</si>
  <si>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</si>
  <si>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</si>
  <si>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</si>
  <si>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</si>
  <si>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</si>
  <si>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</si>
  <si>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</si>
  <si>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</si>
  <si>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</si>
  <si>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</si>
  <si>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</si>
  <si>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</si>
  <si>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</si>
  <si>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</si>
  <si>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</si>
  <si>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</si>
  <si>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</si>
  <si>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</si>
  <si>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</si>
  <si>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</si>
  <si>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</si>
  <si>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</si>
  <si>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</si>
  <si>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</si>
  <si>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</si>
  <si>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</si>
  <si>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</si>
  <si>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</si>
  <si>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</si>
  <si>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</si>
  <si>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</si>
  <si>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</si>
  <si>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</si>
  <si>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</si>
  <si>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</si>
  <si>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</si>
  <si>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</si>
  <si>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</si>
  <si>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</si>
  <si>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</si>
  <si>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</si>
  <si>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</si>
  <si>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</si>
  <si>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</si>
  <si>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</si>
  <si>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</si>
  <si>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</si>
  <si>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</si>
  <si>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</si>
  <si>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</si>
  <si>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</si>
  <si>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</si>
  <si>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</si>
  <si>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</si>
  <si>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</si>
  <si>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</si>
  <si>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</si>
  <si>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</si>
  <si>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</si>
  <si>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</si>
  <si>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</si>
  <si>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</si>
  <si>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</si>
  <si>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</si>
  <si>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</si>
  <si>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</si>
  <si>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</si>
  <si>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</si>
  <si>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</si>
  <si>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</si>
  <si>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</si>
  <si>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</si>
  <si>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</si>
  <si>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</si>
  <si>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</si>
  <si>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</si>
  <si>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</si>
  <si>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</si>
  <si>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</si>
  <si>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</si>
  <si>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</si>
  <si>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</si>
  <si>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</si>
  <si>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</si>
  <si>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</si>
  <si>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</si>
  <si>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</si>
  <si>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</si>
  <si>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</si>
  <si>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</si>
  <si>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</si>
  <si>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</si>
  <si>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</si>
  <si>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</si>
  <si>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</si>
  <si>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</si>
  <si>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</si>
  <si>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</si>
  <si>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</si>
  <si>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</si>
  <si>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</si>
  <si>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</si>
  <si>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</si>
  <si>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</si>
  <si>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</si>
  <si>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</si>
  <si>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</si>
  <si>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</si>
  <si>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</si>
  <si>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</si>
  <si>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</si>
  <si>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</si>
  <si>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</si>
  <si>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</si>
  <si>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</si>
  <si>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</si>
  <si>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</si>
  <si>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</si>
  <si>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</si>
  <si>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</si>
  <si>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</si>
  <si>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</si>
  <si>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</si>
  <si>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</si>
  <si>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</si>
  <si>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</si>
  <si>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</si>
  <si>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</si>
  <si>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</si>
  <si>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</si>
  <si>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</si>
  <si>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</si>
  <si>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</si>
  <si>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</si>
  <si>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</si>
  <si>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</si>
  <si>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</si>
  <si>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</si>
  <si>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</si>
  <si>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</si>
  <si>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</si>
  <si>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</si>
  <si>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</si>
  <si>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</si>
  <si>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</si>
  <si>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</si>
  <si>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</si>
  <si>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</si>
  <si>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</si>
  <si>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</si>
  <si>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</si>
  <si>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</si>
  <si>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</si>
  <si>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</si>
  <si>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</si>
  <si>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</si>
  <si>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</si>
  <si>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</si>
  <si>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</si>
  <si>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</si>
  <si>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</si>
  <si>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</si>
  <si>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</si>
  <si>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</si>
  <si>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</si>
  <si>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</si>
  <si>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</si>
  <si>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</si>
  <si>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</si>
  <si>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</si>
  <si>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</si>
  <si>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</si>
  <si>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</si>
  <si>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</si>
  <si>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</si>
  <si>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</si>
  <si>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</si>
  <si>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</si>
  <si>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</si>
  <si>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</si>
  <si>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</si>
  <si>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</si>
  <si>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</si>
  <si>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</si>
  <si>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</si>
  <si>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</si>
  <si>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</si>
  <si>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</si>
  <si>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</si>
  <si>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</si>
  <si>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</si>
  <si>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</si>
  <si>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</si>
  <si>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</si>
  <si>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</si>
  <si>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</si>
  <si>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</si>
  <si>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</si>
  <si>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</si>
  <si>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</si>
  <si>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</si>
  <si>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</si>
  <si>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</si>
  <si>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</si>
  <si>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</si>
  <si>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</si>
  <si>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</si>
  <si>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</si>
  <si>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</si>
  <si>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</si>
  <si>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</si>
  <si>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</si>
  <si>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</si>
  <si>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</si>
  <si>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</si>
  <si>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</si>
  <si>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</si>
  <si>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</si>
  <si>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</si>
  <si>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</si>
  <si>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</si>
  <si>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</si>
  <si>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</si>
  <si>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</si>
  <si>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</si>
  <si>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</si>
  <si>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</si>
  <si>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</si>
  <si>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</si>
  <si>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</si>
  <si>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</si>
  <si>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</si>
  <si>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</si>
  <si>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</si>
  <si>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</si>
  <si>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</si>
  <si>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</si>
  <si>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</si>
  <si>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</si>
  <si>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</si>
  <si>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</si>
  <si>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</si>
  <si>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</si>
  <si>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</si>
  <si>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</si>
  <si>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</si>
  <si>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</si>
  <si>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</si>
  <si>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</si>
  <si>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</si>
  <si>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</si>
  <si>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</si>
  <si>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</si>
  <si>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</si>
  <si>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</si>
  <si>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</si>
  <si>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</si>
  <si>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</si>
  <si>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</si>
  <si>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</si>
  <si>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</si>
  <si>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</si>
  <si>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</si>
  <si>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</si>
  <si>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</si>
  <si>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</si>
  <si>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</si>
  <si>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</si>
  <si>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</si>
  <si>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</si>
  <si>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</si>
  <si>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</si>
  <si>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</si>
  <si>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</si>
  <si>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</si>
  <si>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</si>
  <si>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</si>
  <si>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</si>
  <si>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</si>
  <si>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</si>
  <si>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</si>
  <si>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</si>
  <si>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</si>
  <si>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</si>
  <si>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</si>
  <si>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</si>
  <si>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</si>
  <si>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</si>
  <si>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</si>
  <si>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</si>
  <si>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</si>
  <si>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</si>
  <si>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</si>
  <si>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</si>
  <si>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</si>
  <si>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</si>
  <si>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</si>
  <si>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</si>
  <si>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</si>
  <si>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</si>
  <si>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</si>
  <si>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</si>
  <si>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</si>
  <si>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</si>
  <si>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</si>
  <si>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</si>
  <si>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</si>
  <si>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</si>
  <si>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</si>
  <si>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</si>
  <si>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</si>
  <si>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</si>
  <si>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</si>
  <si>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</si>
  <si>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</si>
  <si>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</si>
  <si>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</si>
  <si>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</si>
  <si>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</si>
  <si>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</si>
  <si>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</si>
  <si>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</si>
  <si>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</si>
  <si>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</si>
  <si>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</si>
  <si>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</si>
  <si>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</si>
  <si>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</si>
  <si>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</si>
  <si>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</si>
  <si>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</si>
  <si>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</si>
  <si>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</si>
  <si>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</si>
  <si>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</si>
  <si>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</si>
  <si>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</si>
  <si>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</si>
  <si>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</si>
  <si>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</si>
  <si>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</si>
  <si>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</si>
  <si>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</si>
  <si>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</si>
  <si>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</si>
  <si>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</si>
  <si>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</si>
  <si>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</si>
  <si>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</si>
  <si>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</si>
  <si>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</si>
  <si>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</si>
  <si>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</si>
  <si>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</si>
  <si>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</si>
  <si>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</si>
  <si>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</si>
  <si>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</si>
  <si>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</si>
  <si>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</si>
  <si>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</si>
  <si>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</si>
  <si>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</si>
  <si>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</si>
  <si>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</si>
  <si>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</si>
  <si>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</si>
  <si>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</si>
  <si>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</si>
  <si>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</si>
  <si>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</si>
  <si>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</si>
  <si>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</si>
  <si>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</si>
  <si>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</si>
  <si>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</si>
  <si>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</si>
  <si>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</si>
  <si>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</si>
  <si>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</si>
  <si>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</si>
  <si>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</si>
  <si>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</si>
  <si>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</si>
  <si>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</si>
  <si>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</si>
  <si>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</si>
  <si>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</si>
  <si>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</si>
  <si>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</si>
  <si>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</si>
  <si>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</si>
  <si>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</si>
  <si>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</si>
  <si>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</si>
  <si>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</si>
  <si>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</si>
  <si>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</si>
  <si>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</si>
  <si>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</si>
  <si>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</si>
  <si>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</si>
  <si>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</si>
  <si>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</si>
  <si>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</si>
  <si>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</si>
  <si>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</si>
  <si>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</si>
  <si>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</si>
  <si>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</si>
  <si>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</si>
  <si>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</si>
  <si>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</si>
  <si>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</si>
  <si>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</si>
  <si>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</si>
  <si>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</si>
  <si>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</si>
  <si>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</si>
  <si>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</si>
  <si>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</si>
  <si>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</si>
  <si>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</si>
  <si>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</si>
  <si>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</si>
  <si>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</si>
  <si>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</si>
  <si>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</si>
  <si>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</si>
  <si>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</si>
  <si>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</si>
  <si>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</si>
  <si>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</si>
  <si>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</si>
  <si>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</si>
  <si>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</si>
  <si>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</si>
  <si>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</si>
  <si>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</si>
  <si>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</si>
  <si>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</si>
  <si>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</si>
  <si>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</si>
  <si>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</si>
  <si>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</si>
  <si>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</si>
  <si>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</si>
  <si>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</si>
  <si>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</si>
  <si>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</si>
  <si>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</si>
  <si>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</si>
  <si>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</si>
  <si>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</si>
  <si>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</si>
  <si>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</si>
  <si>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</si>
  <si>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</si>
  <si>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</si>
  <si>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</si>
  <si>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</si>
  <si>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</si>
  <si>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</si>
  <si>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</si>
  <si>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</si>
  <si>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</si>
  <si>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</si>
  <si>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</si>
  <si>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</si>
  <si>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</si>
  <si>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</si>
  <si>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</si>
  <si>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</si>
  <si>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</si>
  <si>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</si>
  <si>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</si>
  <si>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</si>
  <si>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</si>
  <si>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</si>
  <si>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</si>
  <si>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</si>
  <si>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</si>
  <si>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</si>
  <si>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</si>
  <si>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</si>
  <si>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</si>
  <si>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</si>
  <si>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</si>
  <si>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</si>
  <si>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</si>
  <si>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</si>
  <si>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</si>
  <si>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</si>
  <si>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</si>
  <si>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</si>
  <si>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</si>
  <si>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</si>
  <si>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</si>
  <si>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</si>
  <si>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</si>
  <si>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</si>
  <si>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</si>
  <si>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</si>
  <si>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</si>
  <si>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</si>
  <si>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</si>
  <si>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</si>
  <si>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</si>
  <si>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</si>
  <si>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</si>
  <si>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</si>
  <si>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</si>
  <si>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</si>
  <si>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</si>
  <si>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</si>
  <si>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</si>
  <si>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</si>
  <si>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</si>
  <si>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</si>
  <si>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</si>
  <si>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</si>
  <si>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</si>
  <si>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</si>
  <si>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</si>
  <si>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</si>
  <si>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</si>
  <si>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</si>
  <si>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</si>
  <si>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</si>
  <si>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</si>
  <si>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</si>
  <si>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</si>
  <si>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</si>
  <si>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</si>
  <si>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</si>
  <si>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</si>
  <si>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</si>
  <si>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</si>
  <si>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</si>
  <si>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</si>
  <si>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</si>
  <si>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</si>
  <si>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</si>
  <si>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</si>
  <si>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</si>
  <si>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</si>
  <si>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</si>
  <si>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</si>
  <si>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</si>
  <si>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</si>
  <si>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</si>
  <si>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</si>
  <si>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</si>
  <si>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</si>
  <si>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</si>
  <si>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</si>
  <si>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</si>
  <si>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</si>
  <si>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</si>
  <si>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</si>
  <si>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</si>
  <si>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</si>
  <si>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</si>
  <si>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</si>
  <si>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</si>
  <si>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</si>
  <si>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</si>
  <si>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</si>
  <si>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</si>
  <si>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</si>
  <si>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</si>
  <si>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</si>
  <si>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</si>
  <si>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</si>
  <si>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</si>
  <si>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</si>
  <si>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</si>
  <si>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</si>
  <si>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</si>
  <si>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</si>
  <si>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</si>
  <si>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</si>
  <si>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</si>
  <si>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</si>
  <si>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</si>
  <si>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</si>
  <si>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</si>
  <si>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</si>
  <si>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</si>
  <si>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</si>
  <si>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</si>
  <si>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</si>
  <si>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</si>
  <si>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</si>
  <si>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</si>
  <si>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</si>
  <si>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</si>
  <si>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</si>
  <si>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</si>
  <si>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</si>
  <si>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</si>
  <si>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</si>
  <si>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</si>
  <si>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</si>
  <si>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</si>
  <si>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</si>
  <si>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</si>
  <si>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</si>
  <si>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</si>
  <si>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</si>
  <si>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</si>
  <si>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</si>
  <si>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</si>
  <si>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</si>
  <si>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</si>
  <si>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</si>
  <si>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</si>
  <si>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</si>
  <si>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</si>
  <si>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</si>
  <si>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</si>
  <si>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</si>
  <si>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</si>
  <si>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</si>
  <si>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</si>
  <si>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</si>
  <si>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</si>
  <si>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</si>
  <si>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</si>
  <si>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</si>
  <si>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</si>
  <si>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</si>
  <si>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</si>
  <si>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</si>
  <si>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</si>
  <si>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</si>
  <si>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</si>
  <si>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</si>
  <si>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</si>
  <si>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</si>
  <si>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</si>
  <si>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</si>
  <si>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</si>
  <si>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</si>
  <si>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</si>
  <si>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</si>
  <si>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</si>
  <si>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</si>
  <si>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</si>
  <si>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</si>
  <si>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</si>
  <si>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</si>
  <si>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</si>
  <si>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</si>
  <si>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</si>
  <si>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</si>
  <si>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</si>
  <si>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</si>
  <si>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</si>
  <si>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</si>
  <si>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</si>
  <si>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</si>
  <si>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</si>
  <si>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</si>
  <si>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</si>
  <si>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</si>
  <si>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</si>
  <si>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</si>
  <si>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</si>
  <si>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</si>
  <si>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</si>
  <si>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</si>
  <si>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</si>
  <si>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</si>
  <si>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</si>
  <si>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</si>
  <si>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</si>
  <si>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</si>
  <si>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</si>
  <si>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</si>
  <si>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</si>
  <si>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</si>
  <si>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</si>
  <si>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</si>
  <si>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</si>
  <si>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</si>
  <si>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</si>
  <si>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</si>
  <si>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</si>
  <si>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</si>
  <si>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</si>
  <si>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</si>
  <si>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</si>
  <si>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</si>
  <si>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</si>
  <si>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</si>
  <si>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</si>
  <si>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</si>
  <si>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</si>
  <si>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</si>
  <si>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</si>
  <si>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</si>
  <si>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</si>
  <si>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</si>
  <si>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</si>
  <si>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</si>
  <si>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</si>
  <si>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</si>
  <si>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</si>
  <si>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</si>
  <si>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</si>
  <si>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</si>
  <si>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</si>
  <si>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</si>
  <si>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</si>
  <si>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</si>
  <si>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</si>
  <si>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</si>
  <si>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</si>
  <si>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</si>
  <si>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</si>
  <si>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</si>
  <si>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</si>
  <si>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</si>
  <si>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</si>
  <si>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</si>
  <si>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</si>
  <si>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</si>
  <si>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</si>
  <si>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</si>
  <si>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</si>
  <si>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</si>
  <si>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</si>
  <si>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</si>
  <si>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</si>
  <si>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</si>
  <si>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</si>
  <si>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</si>
  <si>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</si>
  <si>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</si>
  <si>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</si>
  <si>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</si>
  <si>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</si>
  <si>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</si>
  <si>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</si>
  <si>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</si>
  <si>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</si>
  <si>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</si>
  <si>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</si>
  <si>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</si>
  <si>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</si>
  <si>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</si>
  <si>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</si>
  <si>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</si>
  <si>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</si>
  <si>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</si>
  <si>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</si>
  <si>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</si>
  <si>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</si>
  <si>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</si>
  <si>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</si>
  <si>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</si>
  <si>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</si>
  <si>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</si>
  <si>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</si>
  <si>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</si>
  <si>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</si>
  <si>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</si>
  <si>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</si>
  <si>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</si>
  <si>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</si>
  <si>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</si>
  <si>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</si>
  <si>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</si>
  <si>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</si>
  <si>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</si>
  <si>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</si>
  <si>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</si>
  <si>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</si>
  <si>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</si>
  <si>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</si>
  <si>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</si>
  <si>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</si>
  <si>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</si>
  <si>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</si>
  <si>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</si>
  <si>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</si>
  <si>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</si>
  <si>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</si>
  <si>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</si>
  <si>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</si>
  <si>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</si>
  <si>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</si>
  <si>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</si>
  <si>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</si>
  <si>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</si>
  <si>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</si>
  <si>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</si>
  <si>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</si>
  <si>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</si>
  <si>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</si>
  <si>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</si>
  <si>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</si>
  <si>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</si>
  <si>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</si>
  <si>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</si>
  <si>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</si>
  <si>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</si>
  <si>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</si>
  <si>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</si>
  <si>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</si>
  <si>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</si>
  <si>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</si>
  <si>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</si>
  <si>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</si>
  <si>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</si>
  <si>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</si>
  <si>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</si>
  <si>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</si>
  <si>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</si>
  <si>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</si>
  <si>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</si>
  <si>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</si>
  <si>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</si>
  <si>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</si>
  <si>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</si>
  <si>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</si>
  <si>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</si>
  <si>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</si>
  <si>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</si>
  <si>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</si>
  <si>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</si>
  <si>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</si>
  <si>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</si>
  <si>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</si>
  <si>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</si>
  <si>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</si>
  <si>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</si>
  <si>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</si>
  <si>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</si>
  <si>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</si>
  <si>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</si>
  <si>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</si>
  <si>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</si>
  <si>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</si>
  <si>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</si>
  <si>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</si>
  <si>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</si>
  <si>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</si>
  <si>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</si>
  <si>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</si>
  <si>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</si>
  <si>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</si>
  <si>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</si>
  <si>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</si>
  <si>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</si>
  <si>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</si>
  <si>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</si>
  <si>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</si>
  <si>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</si>
  <si>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</si>
  <si>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</si>
  <si>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</si>
  <si>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</si>
  <si>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</si>
  <si>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</si>
  <si>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</si>
  <si>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</si>
  <si>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</si>
  <si>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</si>
  <si>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</si>
  <si>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</si>
  <si>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</si>
  <si>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</si>
  <si>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</si>
  <si>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</si>
  <si>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</si>
  <si>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</si>
  <si>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</si>
  <si>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</si>
  <si>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</si>
  <si>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</si>
  <si>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</si>
  <si>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</si>
  <si>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</si>
  <si>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</si>
  <si>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</si>
  <si>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</si>
  <si>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</si>
  <si>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</si>
  <si>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</si>
  <si>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</si>
  <si>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</si>
  <si>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</si>
  <si>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</si>
  <si>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</si>
  <si>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</si>
  <si>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</si>
  <si>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</si>
  <si>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</si>
  <si>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</si>
  <si>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</si>
  <si>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</si>
  <si>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</si>
  <si>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</si>
  <si>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</si>
  <si>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</si>
  <si>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</si>
  <si>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</si>
  <si>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</si>
  <si>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</si>
  <si>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</si>
  <si>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</si>
  <si>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</si>
  <si>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</si>
  <si>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</si>
  <si>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</si>
  <si>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</si>
  <si>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</si>
  <si>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</si>
  <si>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</si>
  <si>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</si>
  <si>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</si>
  <si>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</si>
  <si>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</si>
  <si>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</si>
  <si>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</si>
  <si>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</si>
  <si>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</si>
  <si>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</si>
  <si>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</si>
  <si>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</si>
  <si>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</si>
  <si>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</si>
  <si>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</si>
  <si>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</si>
  <si>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</si>
  <si>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</si>
  <si>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</si>
  <si>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</si>
  <si>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</si>
  <si>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</si>
  <si>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</si>
  <si>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</si>
  <si>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</si>
  <si>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</si>
  <si>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</si>
  <si>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</si>
  <si>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</si>
  <si>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</si>
  <si>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</si>
  <si>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</si>
  <si>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</si>
  <si>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</si>
  <si>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</si>
  <si>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</si>
  <si>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</si>
  <si>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</si>
  <si>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</si>
  <si>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</si>
  <si>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</si>
  <si>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</si>
  <si>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</si>
  <si>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</si>
  <si>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</si>
  <si>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</si>
  <si>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</si>
  <si>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</si>
  <si>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</si>
  <si>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</si>
  <si>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</si>
  <si>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</si>
  <si>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</si>
  <si>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</si>
  <si>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</si>
  <si>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</si>
  <si>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</si>
  <si>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</si>
  <si>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</si>
  <si>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</si>
  <si>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</si>
  <si>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</si>
  <si>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</si>
  <si>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</si>
  <si>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</si>
  <si>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</si>
  <si>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</si>
  <si>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</si>
  <si>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</si>
  <si>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</si>
  <si>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</si>
  <si>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</si>
  <si>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</si>
  <si>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</si>
  <si>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</si>
  <si>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</si>
  <si>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</si>
  <si>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</si>
  <si>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</si>
  <si>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</si>
  <si>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</si>
  <si>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</si>
  <si>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</si>
  <si>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</si>
  <si>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</si>
  <si>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</si>
  <si>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</si>
  <si>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</si>
  <si>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</si>
  <si>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</si>
  <si>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</si>
  <si>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</si>
  <si>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</si>
  <si>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</si>
  <si>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</si>
  <si>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</si>
  <si>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</si>
  <si>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</si>
  <si>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</si>
  <si>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</si>
  <si>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</si>
  <si>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</si>
  <si>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</si>
  <si>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</si>
  <si>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</si>
  <si>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</si>
  <si>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</si>
  <si>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</si>
  <si>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</si>
  <si>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</si>
  <si>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</si>
  <si>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</si>
  <si>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</si>
  <si>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</si>
  <si>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</si>
  <si>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</si>
  <si>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</si>
  <si>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</si>
  <si>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</si>
  <si>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</si>
  <si>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</si>
  <si>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</si>
  <si>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</si>
  <si>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</si>
  <si>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</si>
  <si>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</si>
  <si>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</si>
  <si>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</si>
  <si>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</si>
  <si>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</si>
  <si>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</si>
  <si>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</si>
  <si>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</si>
  <si>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</si>
  <si>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</si>
  <si>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</si>
  <si>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</si>
  <si>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</si>
  <si>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</si>
  <si>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</si>
  <si>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</si>
  <si>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</si>
  <si>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</si>
  <si>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</si>
  <si>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</si>
  <si>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</si>
  <si>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</si>
  <si>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</si>
  <si>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</si>
  <si>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</si>
  <si>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</si>
  <si>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</si>
  <si>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</si>
  <si>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</si>
  <si>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</si>
  <si>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</si>
  <si>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</si>
  <si>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</si>
  <si>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</si>
  <si>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</si>
  <si>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</si>
  <si>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</si>
  <si>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</si>
  <si>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</si>
  <si>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</si>
  <si>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</si>
  <si>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</si>
  <si>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</si>
  <si>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</si>
  <si>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</si>
  <si>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</si>
  <si>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</si>
  <si>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</si>
  <si>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</si>
  <si>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</si>
  <si>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</si>
  <si>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</si>
  <si>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</si>
  <si>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</si>
  <si>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</si>
  <si>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</si>
  <si>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</si>
  <si>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</si>
  <si>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</si>
  <si>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</si>
  <si>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</si>
  <si>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</si>
  <si>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</si>
  <si>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</si>
  <si>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</si>
  <si>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</si>
  <si>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</si>
  <si>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</si>
  <si>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</si>
  <si>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</si>
  <si>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</si>
  <si>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</si>
  <si>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</si>
  <si>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</si>
  <si>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</si>
  <si>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</si>
  <si>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</si>
  <si>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</si>
  <si>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</si>
  <si>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</si>
  <si>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</si>
  <si>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</si>
  <si>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</si>
  <si>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</si>
  <si>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</si>
  <si>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</si>
  <si>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</si>
  <si>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</si>
  <si>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</si>
  <si>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</si>
  <si>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</si>
  <si>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</si>
  <si>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</si>
  <si>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</si>
  <si>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</si>
  <si>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</si>
  <si>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</si>
  <si>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</si>
  <si>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</si>
  <si>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</si>
  <si>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</si>
  <si>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</si>
  <si>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</si>
  <si>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</si>
  <si>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</si>
  <si>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</si>
  <si>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</si>
  <si>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</si>
  <si>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</si>
  <si>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</si>
  <si>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</si>
  <si>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</si>
  <si>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</si>
  <si>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</si>
  <si>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</si>
  <si>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</si>
  <si>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</si>
  <si>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</si>
  <si>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</si>
  <si>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</si>
  <si>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</si>
  <si>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</si>
  <si>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</si>
  <si>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</si>
  <si>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</si>
  <si>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</si>
  <si>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</si>
  <si>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</si>
  <si>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</si>
  <si>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</si>
  <si>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</si>
  <si>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</si>
  <si>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</si>
  <si>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</si>
  <si>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</si>
  <si>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</si>
  <si>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</si>
  <si>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</si>
  <si>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</si>
  <si>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</si>
  <si>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</si>
  <si>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</si>
  <si>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</si>
  <si>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</si>
  <si>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</si>
  <si>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</si>
  <si>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</si>
  <si>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</si>
  <si>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</si>
  <si>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</si>
  <si>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</si>
  <si>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</si>
  <si>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</si>
  <si>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</si>
  <si>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</si>
  <si>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</si>
  <si>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</si>
  <si>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</si>
  <si>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</si>
  <si>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</si>
  <si>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</si>
  <si>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</si>
  <si>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</si>
  <si>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</si>
  <si>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</si>
  <si>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</si>
  <si>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</si>
  <si>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</si>
  <si>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</si>
  <si>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</si>
  <si>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</si>
  <si>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</si>
  <si>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</si>
  <si>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</si>
  <si>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</si>
  <si>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</si>
  <si>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</si>
  <si>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</si>
  <si>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</si>
  <si>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</si>
  <si>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</si>
  <si>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</si>
  <si>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</si>
  <si>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</si>
  <si>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</si>
  <si>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</si>
  <si>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</si>
  <si>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</si>
  <si>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</si>
  <si>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</si>
  <si>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</si>
  <si>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</si>
  <si>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</si>
  <si>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</si>
  <si>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</si>
  <si>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</si>
  <si>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</si>
  <si>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</si>
  <si>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</si>
  <si>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</si>
  <si>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</si>
  <si>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</si>
  <si>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</si>
  <si>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</si>
  <si>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</si>
  <si>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</si>
  <si>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</si>
  <si>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</si>
  <si>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</si>
  <si>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</si>
  <si>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</si>
  <si>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</si>
  <si>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</si>
  <si>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</si>
  <si>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</si>
  <si>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</si>
  <si>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</si>
  <si>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</si>
  <si>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</si>
  <si>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</si>
  <si>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</si>
  <si>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</si>
  <si>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</si>
  <si>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</si>
  <si>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</si>
  <si>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</si>
  <si>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</si>
  <si>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</si>
  <si>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</si>
  <si>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</si>
  <si>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</si>
  <si>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</si>
  <si>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</si>
  <si>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</si>
  <si>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</si>
  <si>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</si>
  <si>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</si>
  <si>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</si>
  <si>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</si>
  <si>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</si>
  <si>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</si>
  <si>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</si>
  <si>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</si>
  <si>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</si>
  <si>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</si>
  <si>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</si>
  <si>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</si>
  <si>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</si>
  <si>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</si>
  <si>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</si>
  <si>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</si>
  <si>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</si>
  <si>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</si>
  <si>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</si>
  <si>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</si>
  <si>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</si>
  <si>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</si>
  <si>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</si>
  <si>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</si>
  <si>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</si>
  <si>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</si>
  <si>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</si>
  <si>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</si>
  <si>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</si>
  <si>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</si>
  <si>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</si>
  <si>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</si>
  <si>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</si>
  <si>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</si>
  <si>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</si>
  <si>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</si>
  <si>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</si>
  <si>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</si>
  <si>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</si>
  <si>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</si>
  <si>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</si>
  <si>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</si>
  <si>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</si>
  <si>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</si>
  <si>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</si>
  <si>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</si>
  <si>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</si>
  <si>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</si>
  <si>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</si>
  <si>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</si>
  <si>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</si>
  <si>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</si>
  <si>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</si>
  <si>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</si>
  <si>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</si>
  <si>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</si>
  <si>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</si>
  <si>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</si>
  <si>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</si>
  <si>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</si>
  <si>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</si>
  <si>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</si>
  <si>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</si>
  <si>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</si>
  <si>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</si>
  <si>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</si>
  <si>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</si>
  <si>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</si>
  <si>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</si>
  <si>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</si>
  <si>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</si>
  <si>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</si>
  <si>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</si>
  <si>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</si>
  <si>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</si>
  <si>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</si>
  <si>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</si>
  <si>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</si>
  <si>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</si>
  <si>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</si>
  <si>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</si>
  <si>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</si>
  <si>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</si>
  <si>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</si>
  <si>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</si>
  <si>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</si>
  <si>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</si>
  <si>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</si>
  <si>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</si>
  <si>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</si>
  <si>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</si>
  <si>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</si>
  <si>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</si>
  <si>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</si>
  <si>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</si>
  <si>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</si>
  <si>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</si>
  <si>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</si>
  <si>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</si>
  <si>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</si>
  <si>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</si>
  <si>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</si>
  <si>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</si>
  <si>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</si>
  <si>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</si>
  <si>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</si>
  <si>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</si>
  <si>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</si>
  <si>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</si>
  <si>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</si>
  <si>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</si>
  <si>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</si>
  <si>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</si>
  <si>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</si>
  <si>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</si>
  <si>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</si>
  <si>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</si>
  <si>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</si>
  <si>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</si>
  <si>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</si>
  <si>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</si>
  <si>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</si>
  <si>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</si>
  <si>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</si>
  <si>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</si>
  <si>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</si>
  <si>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</si>
  <si>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</si>
  <si>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</si>
  <si>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</si>
  <si>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</si>
  <si>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</si>
  <si>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</si>
  <si>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</si>
  <si>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</si>
  <si>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</si>
  <si>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</si>
  <si>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</si>
  <si>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</si>
  <si>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</si>
  <si>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</si>
  <si>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</si>
  <si>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</si>
  <si>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</si>
  <si>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</si>
  <si>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</si>
  <si>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</si>
  <si>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</si>
  <si>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</si>
  <si>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</si>
  <si>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</si>
  <si>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</si>
  <si>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</si>
  <si>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</si>
  <si>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</si>
  <si>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</si>
  <si>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</si>
  <si>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</si>
  <si>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</si>
  <si>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</si>
  <si>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</si>
  <si>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</si>
  <si>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</si>
  <si>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</si>
  <si>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</si>
  <si>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</si>
  <si>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</si>
  <si>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</si>
  <si>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</si>
  <si>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</si>
  <si>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</si>
  <si>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</si>
  <si>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</si>
  <si>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</si>
  <si>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</si>
  <si>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</si>
  <si>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</si>
  <si>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</si>
  <si>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</si>
  <si>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</si>
  <si>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</si>
  <si>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</si>
  <si>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</si>
  <si>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</si>
  <si>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</si>
  <si>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</si>
  <si>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</si>
  <si>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</si>
  <si>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</si>
  <si>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</si>
  <si>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</si>
  <si>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</si>
  <si>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</si>
  <si>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</si>
  <si>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</si>
  <si>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</si>
  <si>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</si>
  <si>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</si>
  <si>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</si>
  <si>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</si>
  <si>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</si>
  <si>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</si>
  <si>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</si>
  <si>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</si>
  <si>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</si>
  <si>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</si>
  <si>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</si>
  <si>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</si>
  <si>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</si>
  <si>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</si>
  <si>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</si>
  <si>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</si>
  <si>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</si>
  <si>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</si>
  <si>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</si>
  <si>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</si>
  <si>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</si>
  <si>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</si>
  <si>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</si>
  <si>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</si>
  <si>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</si>
  <si>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</si>
  <si>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</si>
  <si>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</si>
  <si>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</si>
  <si>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</si>
  <si>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</si>
  <si>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</si>
  <si>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</si>
  <si>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</si>
  <si>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</si>
  <si>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</si>
  <si>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</si>
  <si>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</si>
  <si>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</si>
  <si>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</si>
  <si>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</si>
  <si>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</si>
  <si>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</si>
  <si>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</si>
  <si>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</si>
  <si>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</si>
  <si>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</si>
  <si>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</si>
  <si>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</si>
  <si>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</si>
  <si>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</si>
  <si>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</si>
  <si>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</si>
  <si>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</si>
  <si>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</si>
  <si>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</si>
  <si>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</si>
  <si>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</si>
  <si>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</si>
  <si>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</si>
  <si>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</si>
  <si>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</si>
  <si>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</si>
  <si>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</si>
  <si>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</si>
  <si>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</si>
  <si>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</si>
  <si>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</si>
  <si>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</si>
  <si>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</si>
  <si>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</si>
  <si>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</si>
  <si>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</si>
  <si>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</si>
  <si>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</si>
  <si>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</si>
  <si>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</si>
  <si>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</si>
  <si>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</si>
  <si>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</si>
  <si>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</si>
  <si>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</si>
  <si>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</si>
  <si>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</si>
  <si>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</si>
  <si>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</si>
  <si>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</si>
  <si>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</si>
  <si>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</si>
  <si>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</si>
  <si>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</si>
  <si>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</si>
  <si>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</si>
  <si>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</si>
  <si>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</si>
  <si>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</si>
  <si>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</si>
  <si>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</si>
  <si>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</si>
  <si>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</si>
  <si>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</si>
  <si>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</si>
  <si>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</si>
  <si>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</si>
  <si>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</si>
  <si>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</si>
  <si>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</si>
  <si>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</si>
  <si>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</si>
  <si>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</si>
  <si>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</si>
  <si>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</si>
  <si>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</si>
  <si>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</si>
  <si>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</si>
  <si>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</si>
  <si>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</si>
  <si>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</si>
  <si>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</si>
  <si>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</si>
  <si>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</si>
  <si>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</si>
  <si>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</si>
  <si>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</si>
  <si>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</si>
  <si>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</si>
  <si>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</si>
  <si>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</si>
  <si>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</si>
  <si>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</si>
  <si>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</si>
  <si>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</si>
  <si>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</si>
  <si>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</si>
  <si>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</si>
  <si>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</si>
  <si>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</si>
  <si>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</si>
  <si>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</si>
  <si>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</si>
  <si>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</si>
  <si>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</si>
  <si>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</si>
  <si>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</si>
  <si>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</si>
  <si>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</si>
  <si>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</si>
  <si>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</si>
  <si>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</si>
  <si>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</si>
  <si>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</si>
  <si>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</si>
  <si>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</si>
  <si>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</si>
  <si>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</si>
  <si>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</si>
  <si>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</si>
  <si>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</si>
  <si>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</si>
  <si>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</si>
  <si>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</si>
  <si>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</si>
  <si>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</si>
  <si>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</si>
  <si>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</si>
  <si>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</si>
  <si>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</si>
  <si>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</si>
  <si>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</si>
  <si>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</si>
  <si>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</si>
  <si>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</si>
  <si>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</si>
  <si>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</si>
  <si>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</si>
  <si>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</si>
  <si>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</si>
  <si>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</si>
  <si>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</si>
  <si>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</si>
  <si>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</si>
  <si>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</si>
  <si>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</si>
  <si>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</si>
  <si>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</si>
  <si>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</si>
  <si>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</si>
  <si>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</si>
  <si>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</si>
  <si>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</si>
  <si>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</si>
  <si>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</si>
  <si>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</si>
  <si>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</si>
  <si>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</si>
  <si>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</si>
  <si>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</si>
  <si>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</si>
  <si>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</si>
  <si>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</si>
  <si>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</si>
  <si>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</si>
  <si>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</si>
  <si>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</si>
  <si>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</si>
  <si>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</si>
  <si>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</si>
  <si>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</si>
  <si>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</si>
  <si>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</si>
  <si>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</si>
  <si>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</si>
  <si>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</si>
  <si>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</si>
  <si>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</si>
  <si>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</si>
  <si>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</si>
  <si>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</si>
  <si>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</si>
  <si>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</si>
  <si>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</si>
  <si>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</si>
  <si>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</si>
  <si>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</si>
  <si>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</si>
  <si>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</si>
  <si>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</si>
  <si>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</si>
  <si>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</si>
  <si>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</si>
  <si>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</si>
  <si>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</si>
  <si>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</si>
  <si>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</si>
  <si>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</si>
  <si>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</si>
  <si>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</si>
  <si>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</si>
  <si>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</si>
  <si>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</si>
  <si>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</si>
  <si>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</si>
  <si>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</si>
  <si>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</si>
  <si>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</si>
  <si>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</si>
  <si>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</si>
  <si>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</si>
  <si>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</si>
  <si>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</si>
  <si>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</si>
  <si>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</si>
  <si>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</si>
  <si>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</si>
  <si>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</si>
  <si>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</si>
  <si>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</si>
  <si>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</si>
  <si>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</si>
  <si>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</si>
  <si>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</si>
  <si>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</si>
  <si>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</si>
  <si>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</si>
  <si>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</si>
  <si>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</si>
  <si>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</si>
  <si>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</si>
  <si>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</si>
  <si>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</si>
  <si>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</si>
  <si>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</si>
  <si>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</si>
  <si>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</si>
  <si>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</si>
  <si>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</si>
  <si>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</si>
  <si>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</si>
  <si>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</si>
  <si>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</si>
  <si>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</si>
  <si>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</si>
  <si>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</si>
  <si>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</si>
  <si>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</si>
  <si>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</si>
  <si>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</si>
  <si>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</si>
  <si>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</si>
  <si>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</si>
  <si>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</si>
  <si>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</si>
  <si>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</si>
  <si>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</si>
  <si>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</si>
  <si>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</si>
  <si>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</si>
  <si>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</si>
  <si>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</si>
  <si>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</si>
  <si>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</si>
  <si>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</si>
  <si>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</si>
  <si>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</si>
  <si>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</si>
  <si>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</si>
  <si>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</si>
  <si>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</si>
  <si>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</si>
  <si>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</si>
  <si>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</si>
  <si>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</si>
  <si>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</si>
  <si>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</si>
  <si>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</si>
  <si>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</si>
  <si>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</si>
  <si>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</si>
  <si>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</si>
  <si>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</si>
  <si>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</si>
  <si>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</si>
  <si>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</si>
  <si>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</si>
  <si>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</si>
  <si>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</si>
  <si>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</si>
  <si>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</si>
  <si>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</si>
  <si>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</si>
  <si>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</si>
  <si>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</si>
  <si>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</si>
  <si>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</si>
  <si>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</si>
  <si>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</si>
  <si>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</si>
  <si>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</si>
  <si>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</si>
  <si>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</si>
  <si>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</si>
  <si>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</si>
  <si>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</si>
  <si>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</si>
  <si>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</si>
  <si>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</si>
  <si>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</si>
  <si>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</si>
  <si>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</si>
  <si>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</si>
  <si>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</si>
  <si>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</si>
  <si>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</si>
  <si>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</si>
  <si>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</si>
  <si>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</si>
  <si>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</si>
  <si>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</si>
  <si>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</si>
  <si>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</si>
  <si>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</si>
  <si>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</si>
  <si>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</si>
  <si>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</si>
  <si>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</si>
  <si>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</si>
  <si>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</si>
  <si>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</si>
  <si>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</si>
  <si>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</si>
  <si>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</si>
  <si>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</si>
  <si>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</si>
  <si>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</si>
  <si>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</si>
  <si>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</si>
  <si>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</si>
  <si>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</si>
  <si>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</si>
  <si>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</si>
  <si>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</si>
  <si>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</si>
  <si>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</si>
  <si>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</si>
  <si>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</si>
  <si>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</si>
  <si>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</si>
  <si>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</si>
  <si>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</si>
  <si>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</si>
  <si>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</si>
  <si>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</si>
  <si>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</si>
  <si>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</si>
  <si>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</si>
  <si>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</si>
  <si>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</si>
  <si>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</si>
  <si>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</si>
  <si>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</si>
  <si>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</si>
  <si>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</si>
  <si>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</si>
  <si>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</si>
  <si>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</si>
  <si>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</si>
  <si>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</si>
  <si>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</si>
  <si>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</si>
  <si>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</si>
  <si>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</si>
  <si>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</si>
  <si>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</si>
  <si>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</si>
  <si>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</si>
  <si>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</si>
  <si>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</si>
  <si>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</si>
  <si>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</si>
  <si>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</si>
  <si>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</si>
  <si>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</si>
  <si>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</si>
  <si>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</si>
  <si>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</si>
  <si>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</si>
  <si>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</si>
  <si>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</si>
  <si>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</si>
  <si>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</si>
  <si>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</si>
  <si>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</si>
  <si>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</si>
  <si>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</si>
  <si>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</si>
  <si>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</si>
  <si>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</si>
  <si>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</si>
  <si>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</si>
  <si>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</si>
  <si>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</si>
  <si>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</si>
  <si>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</si>
  <si>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</si>
  <si>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</si>
  <si>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</si>
  <si>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</si>
  <si>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</si>
  <si>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</si>
  <si>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</si>
  <si>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</si>
  <si>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</si>
  <si>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</si>
  <si>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</si>
  <si>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</si>
  <si>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</si>
  <si>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</si>
  <si>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</si>
  <si>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</si>
  <si>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</si>
  <si>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</si>
  <si>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</si>
  <si>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</si>
  <si>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</si>
  <si>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</si>
  <si>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</si>
  <si>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</si>
  <si>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</si>
  <si>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</si>
  <si>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</si>
  <si>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</si>
  <si>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</si>
  <si>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</si>
  <si>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</si>
  <si>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</si>
  <si>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</si>
  <si>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</si>
  <si>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</si>
  <si>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</si>
  <si>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</si>
  <si>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</si>
  <si>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</si>
  <si>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</si>
  <si>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</si>
  <si>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</si>
  <si>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</si>
  <si>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</si>
  <si>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</si>
  <si>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</si>
  <si>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</si>
  <si>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</si>
  <si>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</si>
  <si>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</si>
  <si>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</si>
  <si>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</si>
  <si>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</si>
  <si>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</si>
  <si>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</si>
  <si>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</si>
  <si>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</si>
  <si>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</si>
  <si>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</si>
  <si>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</si>
  <si>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</si>
  <si>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</si>
  <si>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</si>
  <si>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</si>
  <si>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</si>
  <si>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</si>
  <si>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</si>
  <si>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</si>
  <si>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</si>
  <si>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</si>
  <si>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</si>
  <si>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</si>
  <si>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</si>
  <si>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</si>
  <si>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</si>
  <si>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</si>
  <si>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</si>
  <si>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</si>
  <si>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</si>
  <si>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</si>
  <si>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</si>
  <si>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</si>
  <si>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</si>
  <si>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</si>
  <si>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</si>
  <si>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</si>
  <si>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</si>
  <si>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</si>
  <si>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</si>
  <si>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</si>
  <si>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</si>
  <si>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</si>
  <si>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</si>
  <si>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</si>
  <si>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</si>
  <si>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</si>
  <si>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</si>
  <si>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</si>
  <si>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</si>
  <si>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</si>
  <si>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</si>
  <si>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</si>
  <si>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</si>
  <si>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</si>
  <si>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</si>
  <si>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</si>
  <si>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</si>
  <si>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</si>
  <si>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</si>
  <si>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</si>
  <si>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</si>
  <si>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</si>
  <si>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</si>
  <si>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</si>
  <si>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</si>
  <si>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</si>
  <si>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</si>
  <si>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</si>
  <si>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</si>
  <si>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</si>
  <si>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</si>
  <si>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</si>
  <si>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</si>
  <si>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</si>
  <si>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</si>
  <si>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</si>
  <si>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</si>
  <si>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</si>
  <si>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</si>
  <si>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</si>
  <si>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</si>
  <si>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</si>
  <si>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</si>
  <si>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</si>
  <si>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</si>
  <si>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</si>
  <si>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</si>
  <si>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</si>
  <si>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</si>
  <si>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</si>
  <si>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</si>
  <si>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</si>
  <si>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</si>
  <si>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</si>
  <si>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</si>
  <si>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</si>
  <si>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</si>
  <si>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</si>
  <si>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</si>
  <si>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</si>
  <si>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</si>
  <si>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</si>
  <si>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</si>
  <si>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</si>
  <si>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</si>
  <si>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</si>
  <si>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</si>
  <si>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</si>
  <si>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</si>
  <si>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</si>
  <si>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</si>
  <si>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</si>
  <si>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</si>
  <si>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</si>
  <si>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</si>
  <si>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</si>
  <si>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</si>
  <si>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</si>
  <si>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</si>
  <si>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</si>
  <si>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</si>
  <si>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</si>
  <si>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</si>
  <si>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</si>
  <si>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</si>
  <si>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</si>
  <si>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</si>
  <si>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</si>
  <si>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</si>
  <si>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</si>
  <si>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</si>
  <si>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</si>
  <si>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</si>
  <si>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</si>
  <si>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</si>
  <si>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</si>
  <si>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</si>
  <si>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</si>
  <si>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</si>
  <si>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</si>
  <si>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</si>
  <si>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</si>
  <si>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</si>
  <si>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</si>
  <si>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</si>
  <si>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</si>
  <si>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</si>
  <si>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</si>
  <si>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</si>
  <si>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</si>
  <si>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</si>
  <si>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</si>
  <si>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</si>
  <si>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</si>
  <si>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</si>
  <si>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</si>
  <si>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</si>
  <si>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</si>
  <si>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</si>
  <si>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</si>
  <si>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</si>
  <si>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</si>
  <si>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</si>
  <si>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</si>
  <si>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</si>
  <si>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</si>
  <si>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</si>
  <si>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</si>
  <si>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</si>
  <si>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</si>
  <si>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</si>
  <si>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</si>
  <si>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</si>
  <si>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</si>
  <si>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</si>
  <si>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</si>
  <si>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</si>
  <si>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</si>
  <si>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</si>
  <si>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</si>
  <si>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</si>
  <si>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</si>
  <si>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</si>
  <si>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</si>
  <si>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</si>
  <si>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</si>
  <si>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</si>
  <si>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</si>
  <si>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</si>
  <si>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</si>
  <si>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</si>
  <si>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</si>
  <si>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</si>
  <si>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</si>
  <si>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</si>
  <si>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</si>
  <si>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</si>
  <si>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</si>
  <si>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</si>
  <si>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</si>
  <si>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</si>
  <si>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</si>
  <si>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</si>
  <si>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</si>
  <si>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</si>
  <si>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</si>
  <si>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</si>
  <si>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</si>
  <si>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</si>
  <si>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</si>
  <si>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</si>
  <si>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</si>
  <si>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</si>
  <si>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</si>
  <si>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</si>
  <si>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</si>
  <si>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</si>
  <si>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</si>
  <si>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</si>
  <si>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</si>
  <si>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</si>
  <si>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</si>
  <si>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</si>
  <si>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</si>
  <si>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</si>
  <si>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</si>
  <si>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</si>
  <si>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</si>
  <si>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</si>
  <si>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</si>
  <si>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</si>
  <si>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</si>
  <si>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</si>
  <si>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</si>
  <si>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</si>
  <si>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</si>
  <si>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</si>
  <si>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</si>
  <si>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</si>
  <si>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</si>
  <si>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</si>
  <si>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</si>
  <si>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</si>
  <si>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</si>
  <si>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</si>
  <si>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</si>
  <si>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</si>
  <si>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</si>
  <si>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</si>
  <si>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</si>
  <si>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</si>
  <si>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</si>
  <si>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</si>
  <si>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</si>
  <si>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</si>
  <si>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</si>
  <si>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</si>
  <si>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</si>
  <si>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</si>
  <si>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</si>
  <si>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</si>
  <si>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</si>
  <si>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</si>
  <si>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</si>
  <si>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</si>
  <si>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</si>
  <si>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</si>
  <si>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</si>
  <si>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</si>
  <si>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</si>
  <si>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</si>
  <si>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</si>
  <si>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</si>
  <si>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</si>
  <si>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</si>
  <si>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</si>
  <si>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</si>
  <si>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</si>
  <si>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</si>
  <si>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</si>
  <si>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</si>
  <si>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</si>
  <si>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</si>
  <si>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</si>
  <si>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</si>
  <si>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</si>
  <si>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</si>
  <si>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</si>
  <si>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</si>
  <si>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</si>
  <si>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</si>
  <si>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</si>
  <si>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</si>
  <si>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</si>
  <si>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</si>
  <si>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</si>
  <si>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</si>
  <si>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</si>
  <si>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</si>
  <si>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</si>
  <si>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</si>
  <si>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</si>
  <si>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</si>
  <si>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</si>
  <si>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</si>
  <si>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</si>
  <si>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</si>
  <si>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</si>
  <si>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</si>
  <si>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</si>
  <si>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</si>
  <si>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</si>
  <si>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</si>
  <si>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</si>
  <si>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</si>
  <si>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</si>
  <si>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</si>
  <si>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</si>
  <si>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</si>
  <si>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</si>
  <si>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</si>
  <si>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</si>
  <si>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</si>
  <si>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</si>
  <si>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</si>
  <si>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</si>
  <si>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</si>
  <si>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</si>
  <si>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</si>
  <si>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</si>
  <si>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</si>
  <si>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</si>
  <si>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</si>
  <si>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</si>
  <si>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</si>
  <si>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</si>
  <si>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</si>
  <si>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</si>
  <si>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</si>
  <si>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</si>
  <si>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</si>
  <si>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</si>
  <si>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</si>
  <si>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</si>
  <si>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</si>
  <si>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</si>
  <si>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</si>
  <si>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</si>
  <si>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</si>
  <si>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</si>
  <si>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</si>
  <si>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</si>
  <si>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</si>
  <si>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</si>
  <si>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</si>
  <si>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</si>
  <si>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</si>
  <si>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</si>
  <si>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</si>
  <si>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</si>
  <si>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</si>
  <si>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</si>
  <si>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</si>
  <si>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</si>
  <si>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</si>
  <si>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</si>
  <si>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</si>
  <si>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</si>
  <si>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</si>
  <si>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</si>
  <si>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</si>
  <si>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</si>
  <si>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</si>
  <si>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</si>
  <si>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</si>
  <si>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</si>
  <si>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</si>
  <si>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</si>
  <si>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</si>
  <si>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</si>
  <si>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</si>
  <si>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</si>
  <si>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</si>
  <si>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</si>
  <si>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</si>
  <si>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</si>
  <si>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</si>
  <si>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</si>
  <si>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</si>
  <si>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</si>
  <si>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</si>
  <si>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</si>
  <si>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</si>
  <si>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</si>
  <si>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</si>
  <si>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</si>
  <si>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</si>
  <si>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</si>
  <si>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</si>
  <si>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</si>
  <si>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</si>
  <si>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</si>
  <si>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</si>
  <si>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</si>
  <si>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</si>
  <si>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</si>
  <si>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</si>
  <si>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</si>
  <si>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</si>
  <si>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</si>
  <si>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</si>
  <si>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</si>
  <si>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</si>
  <si>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</si>
  <si>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</si>
  <si>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</si>
  <si>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</si>
  <si>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</si>
  <si>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</si>
  <si>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</si>
  <si>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</si>
  <si>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</si>
  <si>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</si>
  <si>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</si>
  <si>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</si>
  <si>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</si>
  <si>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</si>
  <si>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</si>
  <si>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</si>
  <si>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</si>
  <si>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</si>
  <si>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</si>
  <si>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</si>
  <si>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</si>
  <si>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</si>
  <si>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</si>
  <si>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</si>
  <si>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</si>
  <si>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</si>
  <si>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</si>
  <si>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</si>
  <si>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</si>
  <si>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</si>
  <si>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</si>
  <si>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</si>
  <si>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</si>
  <si>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</si>
  <si>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</si>
  <si>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</si>
  <si>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</si>
  <si>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</si>
  <si>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</si>
  <si>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</si>
  <si>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</si>
  <si>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</si>
  <si>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</si>
  <si>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</si>
  <si>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</si>
  <si>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</si>
  <si>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</si>
  <si>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</si>
  <si>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</si>
  <si>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</si>
  <si>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</si>
  <si>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</si>
  <si>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</si>
  <si>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</si>
  <si>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</si>
  <si>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</si>
  <si>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</si>
  <si>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</si>
  <si>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</si>
  <si>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</si>
  <si>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</si>
  <si>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</si>
  <si>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</si>
  <si>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</si>
  <si>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</si>
  <si>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</si>
  <si>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</si>
  <si>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</si>
  <si>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</si>
  <si>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</si>
  <si>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</si>
  <si>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</si>
  <si>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</si>
  <si>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</si>
  <si>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</si>
  <si>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</si>
  <si>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</si>
  <si>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</si>
  <si>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</si>
  <si>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</si>
  <si>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</si>
  <si>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</si>
  <si>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</si>
  <si>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</si>
  <si>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</si>
  <si>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</si>
  <si>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</si>
  <si>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</si>
  <si>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</si>
  <si>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</si>
  <si>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</si>
  <si>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</si>
  <si>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</si>
  <si>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</si>
  <si>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</si>
  <si>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</si>
  <si>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</si>
  <si>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</si>
  <si>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</si>
  <si>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</si>
  <si>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</si>
  <si>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</si>
  <si>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</si>
  <si>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</si>
  <si>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</si>
  <si>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</si>
  <si>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</si>
  <si>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</si>
  <si>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</si>
  <si>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</si>
  <si>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</si>
  <si>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</si>
  <si>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</si>
  <si>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</si>
  <si>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</si>
  <si>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</si>
  <si>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</si>
  <si>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</si>
  <si>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</si>
  <si>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</si>
  <si>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</si>
  <si>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</si>
  <si>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</si>
  <si>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</si>
  <si>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</si>
  <si>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</si>
  <si>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</si>
  <si>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</si>
  <si>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</si>
  <si>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</si>
  <si>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</si>
  <si>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</si>
  <si>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</si>
  <si>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</si>
  <si>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</si>
  <si>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</si>
  <si>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</si>
  <si>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</si>
  <si>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</si>
  <si>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</si>
  <si>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</si>
  <si>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</si>
  <si>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</si>
  <si>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</si>
  <si>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</si>
  <si>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</si>
  <si>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</si>
  <si>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</si>
  <si>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</si>
  <si>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</si>
  <si>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</si>
  <si>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</si>
  <si>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</si>
  <si>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</si>
  <si>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</si>
  <si>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</si>
  <si>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</si>
  <si>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</si>
  <si>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</si>
  <si>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</si>
  <si>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</si>
  <si>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</si>
  <si>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</si>
  <si>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</si>
  <si>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</si>
  <si>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</si>
  <si>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</si>
  <si>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</si>
  <si>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</si>
  <si>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</si>
  <si>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</si>
  <si>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</si>
  <si>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</si>
  <si>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</si>
  <si>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</si>
  <si>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</si>
  <si>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</si>
  <si>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</si>
  <si>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</si>
  <si>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</si>
  <si>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</si>
  <si>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</si>
  <si>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</si>
  <si>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</si>
  <si>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</si>
  <si>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</si>
  <si>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</si>
  <si>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</si>
  <si>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</si>
  <si>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</si>
  <si>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</si>
  <si>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</si>
  <si>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</si>
  <si>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</si>
  <si>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</si>
  <si>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</si>
  <si>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</si>
  <si>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</si>
  <si>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</si>
  <si>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</si>
  <si>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</si>
  <si>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</si>
  <si>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</si>
  <si>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</si>
  <si>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</si>
  <si>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</si>
  <si>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</si>
  <si>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</si>
  <si>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</si>
  <si>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</si>
  <si>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</si>
  <si>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</si>
  <si>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</si>
  <si>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</si>
  <si>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</si>
  <si>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</si>
  <si>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</si>
  <si>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</si>
  <si>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</si>
  <si>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</si>
  <si>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</si>
  <si>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</si>
  <si>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</si>
  <si>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</si>
  <si>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</si>
  <si>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</si>
  <si>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</si>
  <si>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</si>
  <si>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</si>
  <si>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</si>
  <si>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</si>
  <si>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</si>
  <si>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</si>
  <si>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</si>
  <si>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</si>
  <si>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</si>
  <si>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</si>
  <si>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</si>
  <si>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</si>
  <si>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</si>
  <si>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</si>
  <si>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</si>
  <si>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</si>
  <si>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</si>
  <si>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</si>
  <si>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</si>
  <si>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</si>
  <si>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</si>
  <si>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</si>
  <si>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</si>
  <si>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</si>
  <si>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</si>
  <si>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</si>
  <si>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</si>
  <si>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</si>
  <si>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</si>
  <si>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</si>
  <si>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</si>
  <si>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</si>
  <si>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</si>
  <si>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</si>
  <si>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</si>
  <si>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</si>
  <si>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</si>
  <si>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</si>
  <si>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</si>
  <si>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</si>
  <si>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</si>
  <si>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</si>
  <si>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</si>
  <si>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</si>
  <si>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</si>
  <si>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</si>
  <si>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</si>
  <si>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</si>
  <si>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</si>
  <si>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</si>
  <si>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</si>
  <si>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</si>
  <si>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</si>
  <si>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</si>
  <si>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</si>
  <si>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</si>
  <si>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</si>
  <si>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</si>
  <si>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</si>
  <si>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</si>
  <si>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</si>
  <si>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</si>
  <si>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</si>
  <si>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</si>
  <si>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</si>
  <si>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</si>
  <si>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</si>
  <si>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</si>
  <si>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</si>
  <si>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</si>
  <si>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</si>
  <si>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</si>
  <si>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</si>
  <si>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</si>
  <si>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</si>
  <si>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</si>
  <si>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</si>
  <si>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</si>
  <si>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</si>
  <si>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</si>
  <si>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</si>
  <si>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</si>
  <si>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</si>
  <si>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</si>
  <si>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</si>
  <si>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</si>
  <si>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</si>
  <si>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</si>
  <si>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</si>
  <si>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</si>
  <si>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</si>
  <si>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</si>
  <si>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</si>
  <si>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</si>
  <si>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</si>
  <si>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</si>
  <si>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</si>
  <si>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</si>
  <si>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</si>
  <si>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</si>
  <si>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</si>
  <si>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</si>
  <si>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</si>
  <si>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</si>
  <si>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</si>
  <si>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</si>
  <si>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</si>
  <si>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</si>
  <si>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</si>
  <si>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</si>
  <si>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</si>
  <si>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</si>
  <si>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</si>
  <si>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</si>
  <si>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</si>
  <si>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</si>
  <si>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</si>
  <si>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</si>
  <si>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</si>
  <si>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</si>
  <si>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</si>
  <si>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</si>
  <si>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</si>
  <si>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</si>
  <si>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</si>
  <si>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</si>
  <si>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</si>
  <si>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</si>
  <si>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</si>
  <si>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</si>
  <si>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</si>
  <si>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</si>
  <si>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</si>
  <si>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</si>
  <si>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</si>
  <si>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</si>
  <si>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</si>
  <si>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</si>
  <si>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</si>
  <si>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</si>
  <si>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</si>
  <si>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</si>
  <si>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</si>
  <si>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</si>
  <si>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</si>
  <si>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</si>
  <si>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</si>
  <si>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</si>
  <si>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</si>
  <si>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</si>
  <si>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</si>
  <si>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</si>
  <si>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</si>
  <si>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</si>
  <si>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</si>
  <si>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</si>
  <si>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</si>
  <si>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</si>
  <si>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</si>
  <si>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</si>
  <si>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</si>
  <si>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</si>
  <si>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</si>
  <si>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</si>
  <si>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</si>
  <si>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</si>
  <si>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</si>
  <si>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</si>
  <si>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</si>
  <si>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</si>
  <si>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</si>
  <si>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</si>
  <si>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</si>
  <si>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</si>
  <si>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</si>
  <si>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</si>
  <si>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</si>
  <si>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</si>
  <si>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</si>
  <si>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</si>
  <si>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</si>
  <si>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</si>
  <si>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</si>
  <si>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</si>
  <si>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</si>
  <si>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</si>
  <si>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</si>
  <si>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</si>
  <si>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</si>
  <si>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</si>
  <si>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</si>
  <si>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</si>
  <si>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</si>
  <si>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</si>
  <si>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</si>
  <si>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</si>
  <si>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</si>
  <si>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</si>
  <si>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</si>
  <si>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</si>
  <si>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</si>
  <si>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</si>
  <si>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</si>
  <si>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</si>
  <si>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</si>
  <si>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</si>
  <si>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</si>
  <si>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</si>
  <si>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</si>
  <si>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</si>
  <si>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</si>
  <si>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</si>
  <si>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</si>
  <si>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</si>
  <si>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</si>
  <si>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</si>
  <si>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</si>
  <si>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</si>
  <si>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</si>
  <si>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</si>
  <si>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</si>
  <si>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</si>
  <si>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</si>
  <si>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</si>
  <si>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</si>
  <si>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</si>
  <si>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</si>
  <si>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</si>
  <si>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</si>
  <si>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</si>
  <si>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</si>
  <si>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</si>
  <si>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</si>
  <si>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</si>
  <si>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</si>
  <si>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</si>
  <si>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</si>
  <si>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</si>
  <si>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</si>
  <si>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</si>
  <si>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</si>
  <si>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</si>
  <si>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</si>
  <si>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</si>
  <si>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</si>
  <si>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</si>
  <si>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</si>
  <si>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</si>
  <si>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</si>
  <si>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</si>
  <si>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</si>
  <si>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</si>
  <si>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</si>
  <si>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</si>
  <si>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</si>
  <si>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</si>
  <si>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</si>
  <si>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</si>
  <si>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</si>
  <si>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</si>
  <si>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</si>
  <si>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</si>
  <si>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</si>
  <si>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</si>
  <si>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</si>
  <si>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</si>
  <si>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</si>
  <si>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</si>
  <si>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</si>
  <si>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</si>
  <si>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</si>
  <si>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</si>
  <si>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</si>
  <si>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</si>
  <si>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</si>
  <si>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</si>
  <si>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</si>
  <si>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</si>
  <si>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</si>
  <si>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</si>
  <si>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</si>
  <si>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</si>
  <si>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</si>
  <si>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</si>
  <si>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</si>
  <si>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</si>
  <si>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</si>
  <si>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</si>
  <si>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</si>
  <si>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</si>
  <si>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</si>
  <si>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</si>
  <si>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</si>
  <si>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</si>
  <si>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</si>
  <si>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</si>
  <si>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</si>
  <si>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</si>
  <si>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</si>
  <si>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</si>
  <si>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</si>
  <si>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</si>
  <si>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</si>
  <si>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</si>
  <si>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</si>
  <si>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</si>
  <si>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</si>
  <si>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</si>
  <si>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</si>
  <si>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</si>
  <si>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</si>
  <si>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</si>
  <si>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</si>
  <si>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</si>
  <si>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</si>
  <si>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</si>
  <si>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</si>
  <si>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</si>
  <si>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</si>
  <si>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</si>
  <si>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</si>
  <si>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</si>
  <si>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</si>
  <si>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</si>
  <si>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</si>
  <si>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</si>
  <si>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</si>
  <si>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</si>
  <si>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</si>
  <si>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</si>
  <si>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</si>
  <si>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</si>
  <si>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</si>
  <si>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</si>
  <si>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</si>
  <si>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</si>
  <si>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</si>
  <si>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</si>
  <si>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</si>
  <si>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</si>
  <si>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</si>
  <si>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</si>
  <si>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</si>
  <si>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</si>
  <si>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</si>
  <si>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</si>
  <si>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</si>
  <si>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</si>
  <si>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</si>
  <si>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</si>
  <si>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</si>
  <si>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</si>
  <si>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</si>
  <si>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</si>
  <si>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</si>
  <si>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</si>
  <si>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</si>
  <si>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</si>
  <si>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</si>
  <si>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</si>
  <si>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</si>
  <si>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</si>
  <si>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</si>
  <si>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</si>
  <si>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</si>
  <si>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</si>
  <si>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</si>
  <si>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</si>
  <si>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</si>
  <si>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</si>
  <si>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</si>
  <si>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</si>
  <si>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</si>
  <si>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</si>
  <si>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</si>
  <si>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</si>
  <si>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</si>
  <si>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</si>
  <si>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</si>
  <si>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</si>
  <si>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</si>
  <si>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</si>
  <si>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</si>
  <si>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</si>
  <si>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</si>
  <si>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</si>
  <si>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</si>
  <si>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</si>
  <si>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</si>
  <si>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</si>
  <si>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</si>
  <si>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</si>
  <si>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</si>
  <si>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</si>
  <si>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</si>
  <si>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</si>
  <si>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</si>
  <si>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</si>
  <si>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</si>
  <si>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</si>
  <si>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</si>
  <si>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</si>
  <si>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</si>
  <si>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</si>
  <si>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</si>
  <si>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</si>
  <si>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</si>
  <si>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</si>
  <si>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</si>
  <si>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</si>
  <si>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</si>
  <si>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</si>
  <si>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</si>
  <si>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</si>
  <si>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</si>
  <si>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</si>
  <si>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</si>
  <si>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</si>
  <si>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</si>
  <si>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</si>
  <si>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</si>
  <si>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</si>
  <si>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</si>
  <si>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</si>
  <si>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</si>
  <si>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</si>
  <si>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</si>
  <si>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</si>
  <si>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</si>
  <si>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</si>
  <si>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</si>
  <si>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</si>
  <si>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</si>
  <si>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</si>
  <si>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</si>
  <si>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</si>
  <si>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</si>
  <si>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</si>
  <si>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</si>
  <si>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</si>
  <si>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</si>
  <si>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</si>
  <si>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</si>
  <si>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</si>
  <si>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</si>
  <si>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</si>
  <si>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</si>
  <si>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</si>
  <si>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</si>
  <si>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</si>
  <si>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</si>
  <si>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</si>
  <si>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</si>
  <si>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</si>
  <si>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</si>
  <si>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</si>
  <si>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</si>
  <si>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</si>
  <si>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</si>
  <si>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</si>
  <si>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</si>
  <si>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</si>
  <si>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</si>
  <si>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</si>
  <si>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</si>
  <si>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</si>
  <si>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</si>
  <si>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</si>
  <si>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</si>
  <si>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</si>
  <si>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</si>
  <si>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</si>
  <si>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</si>
  <si>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</si>
  <si>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</si>
  <si>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</si>
  <si>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</si>
  <si>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</si>
  <si>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</si>
  <si>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</si>
  <si>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</si>
  <si>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</si>
  <si>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</si>
  <si>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</si>
  <si>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</si>
  <si>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</si>
  <si>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</si>
  <si>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</si>
  <si>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</si>
  <si>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</si>
  <si>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</si>
  <si>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</si>
  <si>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</si>
  <si>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</si>
  <si>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</si>
  <si>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</si>
  <si>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</si>
  <si>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</si>
  <si>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</si>
  <si>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</si>
  <si>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</si>
  <si>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</si>
  <si>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</si>
  <si>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</si>
  <si>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</si>
  <si>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</si>
  <si>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</si>
  <si>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</si>
  <si>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</si>
  <si>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</si>
  <si>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</si>
  <si>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</si>
  <si>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</si>
  <si>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</si>
  <si>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</si>
  <si>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</si>
  <si>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</si>
  <si>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</si>
  <si>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</si>
  <si>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</si>
  <si>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</si>
  <si>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</si>
  <si>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</si>
  <si>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</si>
  <si>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</si>
  <si>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</si>
  <si>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</si>
  <si>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</si>
  <si>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</si>
  <si>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</si>
  <si>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</si>
  <si>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</si>
  <si>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</si>
  <si>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</si>
  <si>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</si>
  <si>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</si>
  <si>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</si>
  <si>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</si>
  <si>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</si>
  <si>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</si>
  <si>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</si>
  <si>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</si>
  <si>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</si>
  <si>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</si>
  <si>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</si>
  <si>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</si>
  <si>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</si>
  <si>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</si>
  <si>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</si>
  <si>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</si>
  <si>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</si>
  <si>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</si>
  <si>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</si>
  <si>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</si>
  <si>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</si>
  <si>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</si>
  <si>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</si>
  <si>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</si>
  <si>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</si>
  <si>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</si>
  <si>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</si>
  <si>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</si>
  <si>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</si>
  <si>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</si>
  <si>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</si>
  <si>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</si>
  <si>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</si>
  <si>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</si>
  <si>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</si>
  <si>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</si>
  <si>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</si>
  <si>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</si>
  <si>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</si>
  <si>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</si>
  <si>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</si>
  <si>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</si>
  <si>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</si>
  <si>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</si>
  <si>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</si>
  <si>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</si>
  <si>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</si>
  <si>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</si>
  <si>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</si>
  <si>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</si>
  <si>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</si>
  <si>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</si>
  <si>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</si>
  <si>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</si>
  <si>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</si>
  <si>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</si>
  <si>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</si>
  <si>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</si>
  <si>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</si>
  <si>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</si>
  <si>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</si>
  <si>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</si>
  <si>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</si>
  <si>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</si>
  <si>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</si>
  <si>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</si>
  <si>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</si>
  <si>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</si>
  <si>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</si>
  <si>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</si>
  <si>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</si>
  <si>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</si>
  <si>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</si>
  <si>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</si>
  <si>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</si>
  <si>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</si>
  <si>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</si>
  <si>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</si>
  <si>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</si>
  <si>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</si>
  <si>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</si>
  <si>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</si>
  <si>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</si>
  <si>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</si>
  <si>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</si>
  <si>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</si>
  <si>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</si>
  <si>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</si>
  <si>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</si>
  <si>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</si>
  <si>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</si>
  <si>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</si>
  <si>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</si>
  <si>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</si>
  <si>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</si>
  <si>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</si>
  <si>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</si>
  <si>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</si>
  <si>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</si>
  <si>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</si>
  <si>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</si>
  <si>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</si>
  <si>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</si>
  <si>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</si>
  <si>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</si>
  <si>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</si>
  <si>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</si>
  <si>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</si>
  <si>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</si>
  <si>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</si>
  <si>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</si>
  <si>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</si>
  <si>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</si>
  <si>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</si>
  <si>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</si>
  <si>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</si>
  <si>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</si>
  <si>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</si>
  <si>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</si>
  <si>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</si>
  <si>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</si>
  <si>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</si>
  <si>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</si>
  <si>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</si>
  <si>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</si>
  <si>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</si>
  <si>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</si>
  <si>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</si>
  <si>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</si>
  <si>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</si>
  <si>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</si>
  <si>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</si>
  <si>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</si>
  <si>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</si>
  <si>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</si>
  <si>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</si>
  <si>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</si>
  <si>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</si>
  <si>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</si>
  <si>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</si>
  <si>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</si>
  <si>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</si>
  <si>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</si>
  <si>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</si>
  <si>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</si>
  <si>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</si>
  <si>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</si>
  <si>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</si>
  <si>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</si>
  <si>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</si>
  <si>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</si>
  <si>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</si>
  <si>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</si>
  <si>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</si>
  <si>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</si>
  <si>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</si>
  <si>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</si>
  <si>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</si>
  <si>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</si>
  <si>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</si>
  <si>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</si>
  <si>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</si>
  <si>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</si>
  <si>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</si>
  <si>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</si>
  <si>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</si>
  <si>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</si>
  <si>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</si>
  <si>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</si>
  <si>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</si>
  <si>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</si>
  <si>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</si>
  <si>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</si>
  <si>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</si>
  <si>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</si>
  <si>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</si>
  <si>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</si>
  <si>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</si>
  <si>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</si>
  <si>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</si>
  <si>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</si>
  <si>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</si>
  <si>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</si>
  <si>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</si>
  <si>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</si>
  <si>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</si>
  <si>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</si>
  <si>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</si>
  <si>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</si>
  <si>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</si>
  <si>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</si>
  <si>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</si>
  <si>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</si>
  <si>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</si>
  <si>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</si>
  <si>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</si>
  <si>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</si>
  <si>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</si>
  <si>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</si>
  <si>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</si>
  <si>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</si>
  <si>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</si>
  <si>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</si>
  <si>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</si>
  <si>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</si>
  <si>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</si>
  <si>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</si>
  <si>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</si>
  <si>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</si>
  <si>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</si>
  <si>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</si>
  <si>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</si>
  <si>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</si>
  <si>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</si>
  <si>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</si>
  <si>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</si>
  <si>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</si>
  <si>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</si>
  <si>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</si>
  <si>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</si>
  <si>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</si>
  <si>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</si>
  <si>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</si>
  <si>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</si>
  <si>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</si>
  <si>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</si>
  <si>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</si>
  <si>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</si>
  <si>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</si>
  <si>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</si>
  <si>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</si>
  <si>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</si>
  <si>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</si>
  <si>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</si>
  <si>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</si>
  <si>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</si>
  <si>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</si>
  <si>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</si>
  <si>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</si>
  <si>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</si>
  <si>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</si>
  <si>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</si>
  <si>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</si>
  <si>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</si>
  <si>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</si>
  <si>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</si>
  <si>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</si>
  <si>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</si>
  <si>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</si>
  <si>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</si>
  <si>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</si>
  <si>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</si>
  <si>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</si>
  <si>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</si>
  <si>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</si>
  <si>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</si>
  <si>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</si>
  <si>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</si>
  <si>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</si>
  <si>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</si>
  <si>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</si>
  <si>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</si>
  <si>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</si>
  <si>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</si>
  <si>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</si>
  <si>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</si>
  <si>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</si>
  <si>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</si>
  <si>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</si>
  <si>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</si>
  <si>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</si>
  <si>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</si>
  <si>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</si>
  <si>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</si>
  <si>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</si>
  <si>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</si>
  <si>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</si>
  <si>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</si>
  <si>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</si>
  <si>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</si>
  <si>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</si>
  <si>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</si>
  <si>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</si>
  <si>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</si>
  <si>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</si>
  <si>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</si>
  <si>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</si>
  <si>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</si>
  <si>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</si>
  <si>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</si>
  <si>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</si>
  <si>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</si>
  <si>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</si>
  <si>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</si>
  <si>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</si>
  <si>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</si>
  <si>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</si>
  <si>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</si>
  <si>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</si>
  <si>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</si>
  <si>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</si>
  <si>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</si>
  <si>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</si>
  <si>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</si>
  <si>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</si>
  <si>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</si>
  <si>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</si>
  <si>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</si>
  <si>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</si>
  <si>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</si>
  <si>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</si>
  <si>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</si>
  <si>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</si>
  <si>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</si>
  <si>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</si>
  <si>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</si>
  <si>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</si>
  <si>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</si>
  <si>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</si>
  <si>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</si>
  <si>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</si>
  <si>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</si>
  <si>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</si>
  <si>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</si>
  <si>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</si>
  <si>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</si>
  <si>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</si>
  <si>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</si>
  <si>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</si>
  <si>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</si>
  <si>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</si>
  <si>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</si>
  <si>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</si>
  <si>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</si>
  <si>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</si>
  <si>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</si>
  <si>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</si>
  <si>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</si>
  <si>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</si>
  <si>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</si>
  <si>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</si>
  <si>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</si>
  <si>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</si>
  <si>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</si>
  <si>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</si>
  <si>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</si>
  <si>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</si>
  <si>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</si>
  <si>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</si>
  <si>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</si>
  <si>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</si>
  <si>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</si>
  <si>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</si>
  <si>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</si>
  <si>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</si>
  <si>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</si>
  <si>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</si>
  <si>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</si>
  <si>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</si>
  <si>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</si>
  <si>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</si>
  <si>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</si>
  <si>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</si>
  <si>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</si>
  <si>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</si>
  <si>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</si>
  <si>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</si>
  <si>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</si>
  <si>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</si>
  <si>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</si>
  <si>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</si>
  <si>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</si>
  <si>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</si>
  <si>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</si>
  <si>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</si>
  <si>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</si>
  <si>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</si>
  <si>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</si>
  <si>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</si>
  <si>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</si>
  <si>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</si>
  <si>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</si>
  <si>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</si>
  <si>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</si>
  <si>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</si>
  <si>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</si>
  <si>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</si>
  <si>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</si>
  <si>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</si>
  <si>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</si>
  <si>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</si>
  <si>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</si>
  <si>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</si>
  <si>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</si>
  <si>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</si>
  <si>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</si>
  <si>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</si>
  <si>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</si>
  <si>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</si>
  <si>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</si>
  <si>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</si>
  <si>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</si>
  <si>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</si>
  <si>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</si>
  <si>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</si>
  <si>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</si>
  <si>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</si>
  <si>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</si>
  <si>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</si>
  <si>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</si>
  <si>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</si>
  <si>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</si>
  <si>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</si>
  <si>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</si>
  <si>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</si>
  <si>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</si>
  <si>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</si>
  <si>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</si>
  <si>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</si>
  <si>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</si>
  <si>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</si>
  <si>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</si>
  <si>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</si>
  <si>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</si>
  <si>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</si>
  <si>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</si>
  <si>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</si>
  <si>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</si>
  <si>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</si>
  <si>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</si>
  <si>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</si>
  <si>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</si>
  <si>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</si>
  <si>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</si>
  <si>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</si>
  <si>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</si>
  <si>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</si>
  <si>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</si>
  <si>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</si>
  <si>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</si>
  <si>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</si>
  <si>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</si>
  <si>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</si>
  <si>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</si>
  <si>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</si>
  <si>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</si>
  <si>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</si>
  <si>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</si>
  <si>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</si>
  <si>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</si>
  <si>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</si>
  <si>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</si>
  <si>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</si>
  <si>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</si>
  <si>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</si>
  <si>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</si>
  <si>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</si>
  <si>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</si>
  <si>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</si>
  <si>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</si>
  <si>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</si>
  <si>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</si>
  <si>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</si>
  <si>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</si>
  <si>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</si>
  <si>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</si>
  <si>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</si>
  <si>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</si>
  <si>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</si>
  <si>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</si>
  <si>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</si>
  <si>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</si>
  <si>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</si>
  <si>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</si>
  <si>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</si>
  <si>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</si>
  <si>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</si>
  <si>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</si>
  <si>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</si>
  <si>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</si>
  <si>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</si>
  <si>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</si>
  <si>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</si>
  <si>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</si>
  <si>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</si>
  <si>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</si>
  <si>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</si>
  <si>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</si>
  <si>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</si>
  <si>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</si>
  <si>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</si>
  <si>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</si>
  <si>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</si>
  <si>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</si>
  <si>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</si>
  <si>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</si>
  <si>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</si>
  <si>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</si>
  <si>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</si>
  <si>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</si>
  <si>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</si>
  <si>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</si>
  <si>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</si>
  <si>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</si>
  <si>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</si>
  <si>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</si>
  <si>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</si>
  <si>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</si>
  <si>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</si>
  <si>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</si>
  <si>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</si>
  <si>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</si>
  <si>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</si>
  <si>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</si>
  <si>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</si>
  <si>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</si>
  <si>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</si>
  <si>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</si>
  <si>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</si>
  <si>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</si>
  <si>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</si>
  <si>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</si>
  <si>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</si>
  <si>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</si>
  <si>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</si>
  <si>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</si>
  <si>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</si>
  <si>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</si>
  <si>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</si>
  <si>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</si>
  <si>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</si>
  <si>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</si>
  <si>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</si>
  <si>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</si>
  <si>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</si>
  <si>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</si>
  <si>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</si>
  <si>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</si>
  <si>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</si>
  <si>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</si>
  <si>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</si>
  <si>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</si>
  <si>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</si>
  <si>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</si>
  <si>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</si>
  <si>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</si>
  <si>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</si>
  <si>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</si>
  <si>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</si>
  <si>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</si>
  <si>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</si>
  <si>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</si>
  <si>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</si>
  <si>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</si>
  <si>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</si>
  <si>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</si>
  <si>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</si>
  <si>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</si>
  <si>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</si>
  <si>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</si>
  <si>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</si>
  <si>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</si>
  <si>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</si>
  <si>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</si>
  <si>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</si>
  <si>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</si>
  <si>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</si>
  <si>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</si>
  <si>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</si>
  <si>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</si>
  <si>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</si>
  <si>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</si>
  <si>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</si>
  <si>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</si>
  <si>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</si>
  <si>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</si>
  <si>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</si>
  <si>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</si>
  <si>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</si>
  <si>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</si>
  <si>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</si>
  <si>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</si>
  <si>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</si>
  <si>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</si>
  <si>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</si>
  <si>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</si>
  <si>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</si>
  <si>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</si>
  <si>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</si>
  <si>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</si>
  <si>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</si>
  <si>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</si>
  <si>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</si>
  <si>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</si>
  <si>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</si>
  <si>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</si>
  <si>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</si>
  <si>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</si>
  <si>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</si>
  <si>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</si>
  <si>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</si>
  <si>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</si>
  <si>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</si>
  <si>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</si>
  <si>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</si>
  <si>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</si>
  <si>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</si>
  <si>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</si>
  <si>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</si>
  <si>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</si>
  <si>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</si>
  <si>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</si>
  <si>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</si>
  <si>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</si>
  <si>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</si>
  <si>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</si>
  <si>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</si>
  <si>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</si>
  <si>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</si>
  <si>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</si>
  <si>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</si>
  <si>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</si>
  <si>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</si>
  <si>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</si>
  <si>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</si>
  <si>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</si>
  <si>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</si>
  <si>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</si>
  <si>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</si>
  <si>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</si>
  <si>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</si>
  <si>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</si>
  <si>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</si>
  <si>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</si>
  <si>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</si>
  <si>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</si>
  <si>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</si>
  <si>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</si>
  <si>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</si>
  <si>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</si>
  <si>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</si>
  <si>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</si>
  <si>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</si>
  <si>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</si>
  <si>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</si>
  <si>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</si>
  <si>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</si>
  <si>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</si>
  <si>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</si>
  <si>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</si>
  <si>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</si>
  <si>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</si>
  <si>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</si>
  <si>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</si>
  <si>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</si>
  <si>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</si>
  <si>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</si>
  <si>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</si>
  <si>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</si>
  <si>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</si>
  <si>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</si>
  <si>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</si>
  <si>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</si>
  <si>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</si>
  <si>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</si>
  <si>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</si>
  <si>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</si>
  <si>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</si>
  <si>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</si>
  <si>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</si>
  <si>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</si>
  <si>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</si>
  <si>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</si>
  <si>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</si>
  <si>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</si>
  <si>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</si>
  <si>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</si>
  <si>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</si>
  <si>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</si>
  <si>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</si>
  <si>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</si>
  <si>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</si>
  <si>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</si>
  <si>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</si>
  <si>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</si>
  <si>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</si>
  <si>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</si>
  <si>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</si>
  <si>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</si>
  <si>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</si>
  <si>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</si>
  <si>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</si>
  <si>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</si>
  <si>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</si>
  <si>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</si>
  <si>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</si>
  <si>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</si>
  <si>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</si>
  <si>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</si>
  <si>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</si>
  <si>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</si>
  <si>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</si>
  <si>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</si>
  <si>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</si>
  <si>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</si>
  <si>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</si>
  <si>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</si>
  <si>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</si>
  <si>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</si>
  <si>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</si>
  <si>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</si>
  <si>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</si>
  <si>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</si>
  <si>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</si>
  <si>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</si>
  <si>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</si>
  <si>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</si>
  <si>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</si>
  <si>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</si>
  <si>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</si>
  <si>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</si>
  <si>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</si>
  <si>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</si>
  <si>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</si>
  <si>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</si>
  <si>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</si>
  <si>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</si>
  <si>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</si>
  <si>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</si>
  <si>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</si>
  <si>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</si>
  <si>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</si>
  <si>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</si>
  <si>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</si>
  <si>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</si>
  <si>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</si>
  <si>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</si>
  <si>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</si>
  <si>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</si>
  <si>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</si>
  <si>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</si>
  <si>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</si>
  <si>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</si>
  <si>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</si>
  <si>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</si>
  <si>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</si>
  <si>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</si>
  <si>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</si>
  <si>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</si>
  <si>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</si>
  <si>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</si>
  <si>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</si>
  <si>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</si>
  <si>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</si>
  <si>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</si>
  <si>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</si>
  <si>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</si>
  <si>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</si>
  <si>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</si>
  <si>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</si>
  <si>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</si>
  <si>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</si>
  <si>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</si>
  <si>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</si>
  <si>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</si>
  <si>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</si>
  <si>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</si>
  <si>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</si>
  <si>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</si>
  <si>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</si>
  <si>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</si>
  <si>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</si>
  <si>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</si>
  <si>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</si>
  <si>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</si>
  <si>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</si>
  <si>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</si>
  <si>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</si>
  <si>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</si>
  <si>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</si>
  <si>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</si>
  <si>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</si>
  <si>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</si>
  <si>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</si>
  <si>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</si>
  <si>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</si>
  <si>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</si>
  <si>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</si>
  <si>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</si>
  <si>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</si>
  <si>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</si>
  <si>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</si>
  <si>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</si>
  <si>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</si>
  <si>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</si>
  <si>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</si>
  <si>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</si>
  <si>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</si>
  <si>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</si>
  <si>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</si>
  <si>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</si>
  <si>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</si>
  <si>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</si>
  <si>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</si>
  <si>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</si>
  <si>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</si>
  <si>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</si>
  <si>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</si>
  <si>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</si>
  <si>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</si>
  <si>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</si>
  <si>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</si>
  <si>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</si>
  <si>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</si>
  <si>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</si>
  <si>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</si>
  <si>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</si>
  <si>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</si>
  <si>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</si>
  <si>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</si>
  <si>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</si>
  <si>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</si>
  <si>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</si>
  <si>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</si>
  <si>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</si>
  <si>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</si>
  <si>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</si>
  <si>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</si>
  <si>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</si>
  <si>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</si>
  <si>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</si>
  <si>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</si>
  <si>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</si>
  <si>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</si>
  <si>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</si>
  <si>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</si>
  <si>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</si>
  <si>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</si>
  <si>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</si>
  <si>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</si>
  <si>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</si>
  <si>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</si>
  <si>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</si>
  <si>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</si>
  <si>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</si>
  <si>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</si>
  <si>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</si>
  <si>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</si>
  <si>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</si>
  <si>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</si>
  <si>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</si>
  <si>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</si>
  <si>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</si>
  <si>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</si>
  <si>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</si>
  <si>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</si>
  <si>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</si>
  <si>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</si>
  <si>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</si>
  <si>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</si>
  <si>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</si>
  <si>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</si>
  <si>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</si>
  <si>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</si>
  <si>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</si>
  <si>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</si>
  <si>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</si>
  <si>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</si>
  <si>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</si>
  <si>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</si>
  <si>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</si>
  <si>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</si>
  <si>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</si>
  <si>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</si>
  <si>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</si>
  <si>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</si>
  <si>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</si>
  <si>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</si>
  <si>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</si>
  <si>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</si>
  <si>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</si>
  <si>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</si>
  <si>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</si>
  <si>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</si>
  <si>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</si>
  <si>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</si>
  <si>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</si>
  <si>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</si>
  <si>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</si>
  <si>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</si>
  <si>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</si>
  <si>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</si>
  <si>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</si>
  <si>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</si>
  <si>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</si>
  <si>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</si>
  <si>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</si>
  <si>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</si>
  <si>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</si>
  <si>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</si>
  <si>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</si>
  <si>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</si>
  <si>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</si>
  <si>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</si>
  <si>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</si>
  <si>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</si>
  <si>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</si>
  <si>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</si>
  <si>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</si>
  <si>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</si>
  <si>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</si>
  <si>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</si>
  <si>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</si>
  <si>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</si>
  <si>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</si>
  <si>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</si>
  <si>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</si>
  <si>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</si>
  <si>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</si>
  <si>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</si>
  <si>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</si>
  <si>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</si>
  <si>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</si>
  <si>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</si>
  <si>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</si>
  <si>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</si>
  <si>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</si>
  <si>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</si>
  <si>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</si>
  <si>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</si>
  <si>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</si>
  <si>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</si>
  <si>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</si>
  <si>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</si>
  <si>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</si>
  <si>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</si>
  <si>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</si>
  <si>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</si>
  <si>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</si>
  <si>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</si>
  <si>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</si>
  <si>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</si>
  <si>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</si>
  <si>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</si>
  <si>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</si>
  <si>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</si>
  <si>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</si>
  <si>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</si>
  <si>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</si>
  <si>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</si>
  <si>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</si>
  <si>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</si>
  <si>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</si>
  <si>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</si>
  <si>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</si>
  <si>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</si>
  <si>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</si>
  <si>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</si>
  <si>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</si>
  <si>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</si>
  <si>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</si>
  <si>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</si>
  <si>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</si>
  <si>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</si>
  <si>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</si>
  <si>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</si>
  <si>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</si>
  <si>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</si>
  <si>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</si>
  <si>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</si>
  <si>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</si>
  <si>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</si>
  <si>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</si>
  <si>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</si>
  <si>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</si>
  <si>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</si>
  <si>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</si>
  <si>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</si>
  <si>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</si>
  <si>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</si>
  <si>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</si>
  <si>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</si>
  <si>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</si>
  <si>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</si>
  <si>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</si>
  <si>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</si>
  <si>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</si>
  <si>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</si>
  <si>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</si>
  <si>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</si>
  <si>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</si>
  <si>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</si>
  <si>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</si>
  <si>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</si>
  <si>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</si>
  <si>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</si>
  <si>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</si>
  <si>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</si>
  <si>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</si>
  <si>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</si>
  <si>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</si>
  <si>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</si>
  <si>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</si>
  <si>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</si>
  <si>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</si>
  <si>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</si>
  <si>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</si>
  <si>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</si>
  <si>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</si>
  <si>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</si>
  <si>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</si>
  <si>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</si>
  <si>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</si>
  <si>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</si>
  <si>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</si>
  <si>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</si>
  <si>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</si>
  <si>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</si>
  <si>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</si>
  <si>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</si>
  <si>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</si>
  <si>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</si>
  <si>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</si>
  <si>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</si>
  <si>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</si>
  <si>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</si>
  <si>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</si>
  <si>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</si>
  <si>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</si>
  <si>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</si>
  <si>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</si>
  <si>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</si>
  <si>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</si>
  <si>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</si>
  <si>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</si>
  <si>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</si>
  <si>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</si>
  <si>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</si>
  <si>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</si>
  <si>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</si>
  <si>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</si>
  <si>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</si>
  <si>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</si>
  <si>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</si>
  <si>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</si>
  <si>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</si>
  <si>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</si>
  <si>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</si>
  <si>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</si>
  <si>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</si>
  <si>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</si>
  <si>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</si>
  <si>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</si>
  <si>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</si>
  <si>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</si>
  <si>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</si>
  <si>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</si>
  <si>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</si>
  <si>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</si>
  <si>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</si>
  <si>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</si>
  <si>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</si>
  <si>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</si>
  <si>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</si>
  <si>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</si>
  <si>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</si>
  <si>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</si>
  <si>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</si>
  <si>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</si>
  <si>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</si>
  <si>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</si>
  <si>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</si>
  <si>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</si>
  <si>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</si>
  <si>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</si>
  <si>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</si>
  <si>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</si>
  <si>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</si>
  <si>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</si>
  <si>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</si>
  <si>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</si>
  <si>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</si>
  <si>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</si>
  <si>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</si>
  <si>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</si>
  <si>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</si>
  <si>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</si>
  <si>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</si>
  <si>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</si>
  <si>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</si>
  <si>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</si>
  <si>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</si>
  <si>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</si>
  <si>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</si>
  <si>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</si>
  <si>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</si>
  <si>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</si>
  <si>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</si>
  <si>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</si>
  <si>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</si>
  <si>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</si>
  <si>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</si>
  <si>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</si>
  <si>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</si>
  <si>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</si>
  <si>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</si>
  <si>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</si>
  <si>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</si>
  <si>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</si>
  <si>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</si>
  <si>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</si>
  <si>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</si>
  <si>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</si>
  <si>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</si>
  <si>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</si>
  <si>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</si>
  <si>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</si>
  <si>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</si>
  <si>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</si>
  <si>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</si>
  <si>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</si>
  <si>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</si>
  <si>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</si>
  <si>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</si>
  <si>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</si>
  <si>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</si>
  <si>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</si>
  <si>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</si>
  <si>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</si>
  <si>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</si>
  <si>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</si>
  <si>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</si>
  <si>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</si>
  <si>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</si>
  <si>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</si>
  <si>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</si>
  <si>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</si>
  <si>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</si>
  <si>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</si>
  <si>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</si>
  <si>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</si>
  <si>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</si>
  <si>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</si>
  <si>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</si>
  <si>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</si>
  <si>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</si>
  <si>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</si>
  <si>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</si>
  <si>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</si>
  <si>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</si>
  <si>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</si>
  <si>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</si>
  <si>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</si>
  <si>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</si>
  <si>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</si>
  <si>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</si>
  <si>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</si>
  <si>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</si>
  <si>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</si>
  <si>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</si>
  <si>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</si>
  <si>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</si>
  <si>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</si>
  <si>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</si>
  <si>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</si>
  <si>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</si>
  <si>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</si>
  <si>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</si>
  <si>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</si>
  <si>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</si>
  <si>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</si>
  <si>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</si>
  <si>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</si>
  <si>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</si>
  <si>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</si>
  <si>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</si>
  <si>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</si>
  <si>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</si>
  <si>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</si>
  <si>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</si>
  <si>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</si>
  <si>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</si>
  <si>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</si>
  <si>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</si>
  <si>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</si>
  <si>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</si>
  <si>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</si>
  <si>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</si>
  <si>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</si>
  <si>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</si>
  <si>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</si>
  <si>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</si>
  <si>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</si>
  <si>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</si>
  <si>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</si>
  <si>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</si>
  <si>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</si>
  <si>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</si>
  <si>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</si>
  <si>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</si>
  <si>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</si>
  <si>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</si>
  <si>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</si>
  <si>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</si>
  <si>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</si>
  <si>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</si>
  <si>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</si>
  <si>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</si>
  <si>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</si>
  <si>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</si>
  <si>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</si>
  <si>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</si>
  <si>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</si>
  <si>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</si>
  <si>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</si>
  <si>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</si>
  <si>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</si>
  <si>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</si>
  <si>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</si>
  <si>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</si>
  <si>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</si>
  <si>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</si>
  <si>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</si>
  <si>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</si>
  <si>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</si>
  <si>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</si>
  <si>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</si>
  <si>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</si>
  <si>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</si>
  <si>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</si>
  <si>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</si>
  <si>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</si>
  <si>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</si>
  <si>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</si>
  <si>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</si>
  <si>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</si>
  <si>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</si>
  <si>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</si>
  <si>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</si>
  <si>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</si>
  <si>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</si>
  <si>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</si>
  <si>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</si>
  <si>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</si>
  <si>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</si>
  <si>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</si>
  <si>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</si>
  <si>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</si>
  <si>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</si>
  <si>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</si>
  <si>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</si>
  <si>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</si>
  <si>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</si>
  <si>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</si>
  <si>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</si>
  <si>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</si>
  <si>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</si>
  <si>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</si>
  <si>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</si>
  <si>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</si>
  <si>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</si>
  <si>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</si>
  <si>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</si>
  <si>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</si>
  <si>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</si>
  <si>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</si>
  <si>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</si>
  <si>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</si>
  <si>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</si>
  <si>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</si>
  <si>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</si>
  <si>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</si>
  <si>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</si>
  <si>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</si>
  <si>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</si>
  <si>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</si>
  <si>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</si>
  <si>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</si>
  <si>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</si>
  <si>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</si>
  <si>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</si>
  <si>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</si>
  <si>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</si>
  <si>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</si>
  <si>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</si>
  <si>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</si>
  <si>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</si>
  <si>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</si>
  <si>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</si>
  <si>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</si>
  <si>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</si>
  <si>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</si>
  <si>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</si>
  <si>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</si>
  <si>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</si>
  <si>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</si>
  <si>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</si>
  <si>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</si>
  <si>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</si>
  <si>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</si>
  <si>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</si>
  <si>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</si>
  <si>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</si>
  <si>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</si>
  <si>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</si>
  <si>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</si>
  <si>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</si>
  <si>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</si>
  <si>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</si>
  <si>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</si>
  <si>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</si>
  <si>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</si>
  <si>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</si>
  <si>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</si>
  <si>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</si>
  <si>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</si>
  <si>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</si>
  <si>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</si>
  <si>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</si>
  <si>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</si>
  <si>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</si>
  <si>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</si>
  <si>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</si>
  <si>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</si>
  <si>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</si>
  <si>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</si>
  <si>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</si>
  <si>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</si>
  <si>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</si>
  <si>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</si>
  <si>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</si>
  <si>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</si>
  <si>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</si>
  <si>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</si>
  <si>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</si>
  <si>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</si>
  <si>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</si>
  <si>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</si>
  <si>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</si>
  <si>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</si>
  <si>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</si>
  <si>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</si>
  <si>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</si>
  <si>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</si>
  <si>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</si>
  <si>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</si>
  <si>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</si>
  <si>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</si>
  <si>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</si>
  <si>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</si>
  <si>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</si>
  <si>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</si>
  <si>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</si>
  <si>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</si>
  <si>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</si>
  <si>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</si>
  <si>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</si>
  <si>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</si>
  <si>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</si>
  <si>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</si>
  <si>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</si>
  <si>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</si>
  <si>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</si>
  <si>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</si>
  <si>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</si>
  <si>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</si>
  <si>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</si>
  <si>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</si>
  <si>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</si>
  <si>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</si>
  <si>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</si>
  <si>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</si>
  <si>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</si>
  <si>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</si>
  <si>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</si>
  <si>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</si>
  <si>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</si>
  <si>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</si>
  <si>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</si>
  <si>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</si>
  <si>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</si>
  <si>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</si>
  <si>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</si>
  <si>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</si>
  <si>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</si>
  <si>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</si>
  <si>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</si>
  <si>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</si>
  <si>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</si>
  <si>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</si>
  <si>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</si>
  <si>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</si>
  <si>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</si>
  <si>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</si>
  <si>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</si>
  <si>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</si>
  <si>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</si>
  <si>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</si>
  <si>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</si>
  <si>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</si>
  <si>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</si>
  <si>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</si>
  <si>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</si>
  <si>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</si>
  <si>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</si>
  <si>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</si>
  <si>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</si>
  <si>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</si>
  <si>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</si>
  <si>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</si>
  <si>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</si>
  <si>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</si>
  <si>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</si>
  <si>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</si>
  <si>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</si>
  <si>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</si>
  <si>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</si>
  <si>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</si>
  <si>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</si>
  <si>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</si>
  <si>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</si>
  <si>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</si>
  <si>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</si>
  <si>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</si>
  <si>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</si>
  <si>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</si>
  <si>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</si>
  <si>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</si>
  <si>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</si>
  <si>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</si>
  <si>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</si>
  <si>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</si>
  <si>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</si>
  <si>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</si>
  <si>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</si>
  <si>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</si>
  <si>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</si>
  <si>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</si>
  <si>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</si>
  <si>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</si>
  <si>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</si>
  <si>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</si>
  <si>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</si>
  <si>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</si>
  <si>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</si>
  <si>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</si>
  <si>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</si>
  <si>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</si>
  <si>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</si>
  <si>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</si>
  <si>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</si>
  <si>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</si>
  <si>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</si>
  <si>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</si>
  <si>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</si>
  <si>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</si>
  <si>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</si>
  <si>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</si>
  <si>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</si>
  <si>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</si>
  <si>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</si>
  <si>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</si>
  <si>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</si>
  <si>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</si>
  <si>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</si>
  <si>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</si>
  <si>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</si>
  <si>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</si>
  <si>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</si>
  <si>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</si>
  <si>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</si>
  <si>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</si>
  <si>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</si>
  <si>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</si>
  <si>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</si>
  <si>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</si>
  <si>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</si>
  <si>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</si>
  <si>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</si>
  <si>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</si>
  <si>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</si>
  <si>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</si>
  <si>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</si>
  <si>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</si>
  <si>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</si>
  <si>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</si>
  <si>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</si>
  <si>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</si>
  <si>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</si>
  <si>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</si>
  <si>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</si>
  <si>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</si>
  <si>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</si>
  <si>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</si>
  <si>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</si>
  <si>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</si>
  <si>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</si>
  <si>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</si>
  <si>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</si>
  <si>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</si>
  <si>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</si>
  <si>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</si>
  <si>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</si>
  <si>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</si>
  <si>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</si>
  <si>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</si>
  <si>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</si>
  <si>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</si>
  <si>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</si>
  <si>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</si>
  <si>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</si>
  <si>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</si>
  <si>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</si>
  <si>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</si>
  <si>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</si>
  <si>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</si>
  <si>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</si>
  <si>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</si>
  <si>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</si>
  <si>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</si>
  <si>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</si>
  <si>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</si>
  <si>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</si>
  <si>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</si>
  <si>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</si>
  <si>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</si>
  <si>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</si>
  <si>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</si>
  <si>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</si>
  <si>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</si>
  <si>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</si>
  <si>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</si>
  <si>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</si>
  <si>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</si>
  <si>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</si>
  <si>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</si>
  <si>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</si>
  <si>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</si>
  <si>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</si>
  <si>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</si>
  <si>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</si>
  <si>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</si>
  <si>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</si>
  <si>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</si>
  <si>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</si>
  <si>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</si>
  <si>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</si>
  <si>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</si>
  <si>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</si>
  <si>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</si>
  <si>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</si>
  <si>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</si>
  <si>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</si>
  <si>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</si>
  <si>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</si>
  <si>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</si>
  <si>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</si>
  <si>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</si>
  <si>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</si>
  <si>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</si>
  <si>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</si>
  <si>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</si>
  <si>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</si>
  <si>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</si>
  <si>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</si>
  <si>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</si>
  <si>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</si>
  <si>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</si>
  <si>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</si>
  <si>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</si>
  <si>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</si>
  <si>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</si>
  <si>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</si>
  <si>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</si>
  <si>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</si>
  <si>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</si>
  <si>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</si>
  <si>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</si>
  <si>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</si>
  <si>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</si>
  <si>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</si>
  <si>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</si>
  <si>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</si>
  <si>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</si>
  <si>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</si>
  <si>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</si>
  <si>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</si>
  <si>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</si>
  <si>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</si>
  <si>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</si>
  <si>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</si>
  <si>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</si>
  <si>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</si>
  <si>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</si>
  <si>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</si>
  <si>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</si>
  <si>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</si>
  <si>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</si>
  <si>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</si>
  <si>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</si>
  <si>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</si>
  <si>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</si>
  <si>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</si>
  <si>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</si>
  <si>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</si>
  <si>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</si>
  <si>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</si>
  <si>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</si>
  <si>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</si>
  <si>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</si>
  <si>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</si>
  <si>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</si>
  <si>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</si>
  <si>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</si>
  <si>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</si>
  <si>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</si>
  <si>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</si>
  <si>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</si>
  <si>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</si>
  <si>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</si>
  <si>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</si>
  <si>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</si>
  <si>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</si>
  <si>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</si>
  <si>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</si>
  <si>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</si>
  <si>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</si>
  <si>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</si>
  <si>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</si>
  <si>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</si>
  <si>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</si>
  <si>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</si>
  <si>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</si>
  <si>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</si>
  <si>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</si>
  <si>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</si>
  <si>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</si>
  <si>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</si>
  <si>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</si>
  <si>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</si>
  <si>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</si>
  <si>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</si>
  <si>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</si>
  <si>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</si>
  <si>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</si>
  <si>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</si>
  <si>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</si>
  <si>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</si>
  <si>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</si>
  <si>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</si>
  <si>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</si>
  <si>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</si>
  <si>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</si>
  <si>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</si>
  <si>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</si>
  <si>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</si>
  <si>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</si>
  <si>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</si>
  <si>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</si>
  <si>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</si>
  <si>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</si>
  <si>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</si>
  <si>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</si>
  <si>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</si>
  <si>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</si>
  <si>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</si>
  <si>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</si>
  <si>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</si>
  <si>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</si>
  <si>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</si>
  <si>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</si>
  <si>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</si>
  <si>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</si>
  <si>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</si>
  <si>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</si>
  <si>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</si>
  <si>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</si>
  <si>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</si>
  <si>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</si>
  <si>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</si>
  <si>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</si>
  <si>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</si>
  <si>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</si>
  <si>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</si>
  <si>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</si>
  <si>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</si>
  <si>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</si>
  <si>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</si>
  <si>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</si>
  <si>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</si>
  <si>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</si>
  <si>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</si>
  <si>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</si>
  <si>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</si>
  <si>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</si>
  <si>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</si>
  <si>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</si>
  <si>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</si>
  <si>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</si>
  <si>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</si>
  <si>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</si>
  <si>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</si>
  <si>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</si>
  <si>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</si>
  <si>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</si>
  <si>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</si>
  <si>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</si>
  <si>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</si>
  <si>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</si>
  <si>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</si>
  <si>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</si>
  <si>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</si>
  <si>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</si>
  <si>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</si>
  <si>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</si>
  <si>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</si>
  <si>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</si>
  <si>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</si>
  <si>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</si>
  <si>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</si>
  <si>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</si>
  <si>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</si>
  <si>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</si>
  <si>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</si>
  <si>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</si>
  <si>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</si>
  <si>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</si>
  <si>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</si>
  <si>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</si>
  <si>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</si>
  <si>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</si>
  <si>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</si>
  <si>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</si>
  <si>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</si>
  <si>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</si>
  <si>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</si>
  <si>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</si>
  <si>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</si>
  <si>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</si>
  <si>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</si>
  <si>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</si>
  <si>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</si>
  <si>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</si>
  <si>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</si>
  <si>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</si>
  <si>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</si>
  <si>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</si>
  <si>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</si>
  <si>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</si>
  <si>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</si>
  <si>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</si>
  <si>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</si>
  <si>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</si>
  <si>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</si>
  <si>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</si>
  <si>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</si>
  <si>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</si>
  <si>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</si>
  <si>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</si>
  <si>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</si>
  <si>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</si>
  <si>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</si>
  <si>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</si>
  <si>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</si>
  <si>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</si>
  <si>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</si>
  <si>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</si>
  <si>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</si>
  <si>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</si>
  <si>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</si>
  <si>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</si>
  <si>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</si>
  <si>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</si>
  <si>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</si>
  <si>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</si>
  <si>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</si>
  <si>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</si>
  <si>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</si>
  <si>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</si>
  <si>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</si>
  <si>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</si>
  <si>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</si>
  <si>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</si>
  <si>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</si>
  <si>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</si>
  <si>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</si>
  <si>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</si>
  <si>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</si>
  <si>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</si>
  <si>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</si>
  <si>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</si>
  <si>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</si>
  <si>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</si>
  <si>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</si>
  <si>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</si>
  <si>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</si>
  <si>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</si>
  <si>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</si>
  <si>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</si>
  <si>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</si>
  <si>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</si>
  <si>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</si>
  <si>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</si>
  <si>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</si>
  <si>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</si>
  <si>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</si>
  <si>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</si>
  <si>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</si>
  <si>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</si>
  <si>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</si>
  <si>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</si>
  <si>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</si>
  <si>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</si>
  <si>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</si>
  <si>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</si>
  <si>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</si>
  <si>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</si>
  <si>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</si>
  <si>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</si>
  <si>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</si>
  <si>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</si>
  <si>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</si>
  <si>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</si>
  <si>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</si>
  <si>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</si>
  <si>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</si>
  <si>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</si>
  <si>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</si>
  <si>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</si>
  <si>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</si>
  <si>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</si>
  <si>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</si>
  <si>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</si>
  <si>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</si>
  <si>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</si>
  <si>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</si>
  <si>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</si>
  <si>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</si>
  <si>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</si>
  <si>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</si>
  <si>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</si>
  <si>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</si>
  <si>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</si>
  <si>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</si>
  <si>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</si>
  <si>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</si>
  <si>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</si>
  <si>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</si>
  <si>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</si>
  <si>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</si>
  <si>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</si>
  <si>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</si>
  <si>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</si>
  <si>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</si>
  <si>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</si>
  <si>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</si>
  <si>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</si>
  <si>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</si>
  <si>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</si>
  <si>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</si>
  <si>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</si>
  <si>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</si>
  <si>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</si>
  <si>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</si>
  <si>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</si>
  <si>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</si>
  <si>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</si>
  <si>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</si>
  <si>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</si>
  <si>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</si>
  <si>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</si>
  <si>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</si>
  <si>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</si>
  <si>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</si>
  <si>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</si>
  <si>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</si>
  <si>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</si>
  <si>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</si>
  <si>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</si>
  <si>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</si>
  <si>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</si>
  <si>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</si>
  <si>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</si>
  <si>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</si>
  <si>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</si>
  <si>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</si>
  <si>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</si>
  <si>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</si>
  <si>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</si>
  <si>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</si>
  <si>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</si>
  <si>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</si>
  <si>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</si>
  <si>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</si>
  <si>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</si>
  <si>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</si>
  <si>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</si>
  <si>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</si>
  <si>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</si>
  <si>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</si>
  <si>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</si>
  <si>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</si>
  <si>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</si>
  <si>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</si>
  <si>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</si>
  <si>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</si>
  <si>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</si>
  <si>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</si>
  <si>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</si>
  <si>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</si>
  <si>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</si>
  <si>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</si>
  <si>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</si>
  <si>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</si>
  <si>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</si>
  <si>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</si>
  <si>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</si>
  <si>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</si>
  <si>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</si>
  <si>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</si>
  <si>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</si>
  <si>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</si>
  <si>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</si>
  <si>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</si>
  <si>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</si>
  <si>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</si>
  <si>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</si>
  <si>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</si>
  <si>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</si>
  <si>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</si>
  <si>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</si>
  <si>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</si>
  <si>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</si>
  <si>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</si>
  <si>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</si>
  <si>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</si>
  <si>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</si>
  <si>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</si>
  <si>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</si>
  <si>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</si>
  <si>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</si>
  <si>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</si>
  <si>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</si>
  <si>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</si>
  <si>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</si>
  <si>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</si>
  <si>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</si>
  <si>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</si>
  <si>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</si>
  <si>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</si>
  <si>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</si>
  <si>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</si>
  <si>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</si>
  <si>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</si>
  <si>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</si>
  <si>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</si>
  <si>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</si>
  <si>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</si>
  <si>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</si>
  <si>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</si>
  <si>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</si>
  <si>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</si>
  <si>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</si>
  <si>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</si>
  <si>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</si>
  <si>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</si>
  <si>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</si>
  <si>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</si>
  <si>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</si>
  <si>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</si>
  <si>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</si>
  <si>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</si>
  <si>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</si>
  <si>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</si>
  <si>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</si>
  <si>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</si>
  <si>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</si>
  <si>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</si>
  <si>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</si>
  <si>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</si>
  <si>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</si>
  <si>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</si>
  <si>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</si>
  <si>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</si>
  <si>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</si>
  <si>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</si>
  <si>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</si>
  <si>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</si>
  <si>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</si>
  <si>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</si>
  <si>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</si>
  <si>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</si>
  <si>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</si>
  <si>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</si>
  <si>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</si>
  <si>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</si>
  <si>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</si>
  <si>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</si>
  <si>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</si>
  <si>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</si>
  <si>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</si>
  <si>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</si>
  <si>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</si>
  <si>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</si>
  <si>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</si>
  <si>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</si>
  <si>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</si>
  <si>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</si>
  <si>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</si>
  <si>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</si>
  <si>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</si>
  <si>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</si>
  <si>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</si>
  <si>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</si>
  <si>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</si>
  <si>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</si>
  <si>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</si>
  <si>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</si>
  <si>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</si>
  <si>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</si>
  <si>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</si>
  <si>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</si>
  <si>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</si>
  <si>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</si>
  <si>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</si>
  <si>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</si>
  <si>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</si>
  <si>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</si>
  <si>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</si>
  <si>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</si>
  <si>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</si>
  <si>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</si>
  <si>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</si>
  <si>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</si>
  <si>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</si>
  <si>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</si>
  <si>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</si>
  <si>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</si>
  <si>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</si>
  <si>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</si>
  <si>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</si>
  <si>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</si>
  <si>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</si>
  <si>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</si>
  <si>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</si>
  <si>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</si>
  <si>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</si>
  <si>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</si>
  <si>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</si>
  <si>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</si>
  <si>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</si>
  <si>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</si>
  <si>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</si>
  <si>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</si>
  <si>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</si>
  <si>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</si>
  <si>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</si>
  <si>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</si>
  <si>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</si>
  <si>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</si>
  <si>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</si>
  <si>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</si>
  <si>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</si>
  <si>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</si>
  <si>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</si>
  <si>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</si>
  <si>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</si>
  <si>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</si>
  <si>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</si>
  <si>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</si>
  <si>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</si>
  <si>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</si>
  <si>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</si>
  <si>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</si>
  <si>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</si>
  <si>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</si>
  <si>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</si>
  <si>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</si>
  <si>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</si>
  <si>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</si>
  <si>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</si>
  <si>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</si>
  <si>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</si>
  <si>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</si>
  <si>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</si>
  <si>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</si>
  <si>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</si>
  <si>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</si>
  <si>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</si>
  <si>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</si>
  <si>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</si>
  <si>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</si>
  <si>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</si>
  <si>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</si>
  <si>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</si>
  <si>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</si>
  <si>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</si>
  <si>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</si>
  <si>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</si>
  <si>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</si>
  <si>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</si>
  <si>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</si>
  <si>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</si>
  <si>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</si>
  <si>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</si>
  <si>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</si>
  <si>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</si>
  <si>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</si>
  <si>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</si>
  <si>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</si>
  <si>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</si>
  <si>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</si>
  <si>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</si>
  <si>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</si>
  <si>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</si>
  <si>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</si>
  <si>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</si>
  <si>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</si>
  <si>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</si>
  <si>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</si>
  <si>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</si>
  <si>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</si>
  <si>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</si>
  <si>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</si>
  <si>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</si>
  <si>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</si>
  <si>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</si>
  <si>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</si>
  <si>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</si>
  <si>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</si>
  <si>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</si>
  <si>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</si>
  <si>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</si>
  <si>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</si>
  <si>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</si>
  <si>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</si>
  <si>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</si>
  <si>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</si>
  <si>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</si>
  <si>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</si>
  <si>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</si>
  <si>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</si>
  <si>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</si>
  <si>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</si>
  <si>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</si>
  <si>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</si>
  <si>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</si>
  <si>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</si>
  <si>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</si>
  <si>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</si>
  <si>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</si>
  <si>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</si>
  <si>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</si>
  <si>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</si>
  <si>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</si>
  <si>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</si>
  <si>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</si>
  <si>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</si>
  <si>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</si>
  <si>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</si>
  <si>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</si>
  <si>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</si>
  <si>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</si>
  <si>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</si>
  <si>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</si>
  <si>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</si>
  <si>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</si>
  <si>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</si>
  <si>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</si>
  <si>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</si>
  <si>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</si>
  <si>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</si>
  <si>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</si>
  <si>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</si>
  <si>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</si>
  <si>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</si>
  <si>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</si>
  <si>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</si>
  <si>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</si>
  <si>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</si>
  <si>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</si>
  <si>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</si>
  <si>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</si>
  <si>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</si>
  <si>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</si>
  <si>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</si>
  <si>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</si>
  <si>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</si>
  <si>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</si>
  <si>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</si>
  <si>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</si>
  <si>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</si>
  <si>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</si>
  <si>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</si>
  <si>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</si>
  <si>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</si>
  <si>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</si>
  <si>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</si>
  <si>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</si>
  <si>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</si>
  <si>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</si>
  <si>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</si>
  <si>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</si>
  <si>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</si>
  <si>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</si>
  <si>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</si>
  <si>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</si>
  <si>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</si>
  <si>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</si>
  <si>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</si>
  <si>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</si>
  <si>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</si>
  <si>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</si>
  <si>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</si>
  <si>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</si>
  <si>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</si>
  <si>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</si>
  <si>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</si>
  <si>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</si>
  <si>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</si>
  <si>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</si>
  <si>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</si>
  <si>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</si>
  <si>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</si>
  <si>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</si>
  <si>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</si>
  <si>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</si>
  <si>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</si>
  <si>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</si>
  <si>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</si>
  <si>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</si>
  <si>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</si>
  <si>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</si>
  <si>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</si>
  <si>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</si>
  <si>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</si>
  <si>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</si>
  <si>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</si>
  <si>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</si>
  <si>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</si>
  <si>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</si>
  <si>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</si>
  <si>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</si>
  <si>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</si>
  <si>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</si>
  <si>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</si>
  <si>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</si>
  <si>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</si>
  <si>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</si>
  <si>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</si>
  <si>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</si>
  <si>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</si>
  <si>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</si>
  <si>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</si>
  <si>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</si>
  <si>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</si>
  <si>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</si>
  <si>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</si>
  <si>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</si>
  <si>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</si>
  <si>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</si>
  <si>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</si>
  <si>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</si>
  <si>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</si>
  <si>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</si>
  <si>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</si>
  <si>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</si>
  <si>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</si>
  <si>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</si>
  <si>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</si>
  <si>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</si>
  <si>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</si>
  <si>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</si>
  <si>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</si>
  <si>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</si>
  <si>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</si>
  <si>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</si>
  <si>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</si>
  <si>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</si>
  <si>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</si>
  <si>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</si>
  <si>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</si>
  <si>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</si>
  <si>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</si>
  <si>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</si>
  <si>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</si>
  <si>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</si>
  <si>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</si>
  <si>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</si>
  <si>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</si>
  <si>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</si>
  <si>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</si>
  <si>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</si>
  <si>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</si>
  <si>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</si>
  <si>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</si>
  <si>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</si>
  <si>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</si>
  <si>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</si>
  <si>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</si>
  <si>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</si>
  <si>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</si>
  <si>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</si>
  <si>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</si>
  <si>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</si>
  <si>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</si>
  <si>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</si>
  <si>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</si>
  <si>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</si>
  <si>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</si>
  <si>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</si>
  <si>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</si>
  <si>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</si>
  <si>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</si>
  <si>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</si>
  <si>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</si>
  <si>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</si>
  <si>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</si>
  <si>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</si>
  <si>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</si>
  <si>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</si>
  <si>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</si>
  <si>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</si>
  <si>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</si>
  <si>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</si>
  <si>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</si>
  <si>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</si>
  <si>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</si>
  <si>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</si>
  <si>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</si>
  <si>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</si>
  <si>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</si>
  <si>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</si>
  <si>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</si>
  <si>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</si>
  <si>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</si>
  <si>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</si>
  <si>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</si>
  <si>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</si>
  <si>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</si>
  <si>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</si>
  <si>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</si>
  <si>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</si>
  <si>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</si>
  <si>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</si>
  <si>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</si>
  <si>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</si>
  <si>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</si>
  <si>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</si>
  <si>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</si>
  <si>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</si>
  <si>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</si>
  <si>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</si>
  <si>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</si>
  <si>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</si>
  <si>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</si>
  <si>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</si>
  <si>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</si>
  <si>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</si>
  <si>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</si>
  <si>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</si>
  <si>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</si>
  <si>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</si>
  <si>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</si>
  <si>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</si>
  <si>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</si>
  <si>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</si>
  <si>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</si>
  <si>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</si>
  <si>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</si>
  <si>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</si>
  <si>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</si>
  <si>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</si>
  <si>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</si>
  <si>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</si>
  <si>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</si>
  <si>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</si>
  <si>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</si>
  <si>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</si>
  <si>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</si>
  <si>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</si>
  <si>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</si>
  <si>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</si>
  <si>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</si>
  <si>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</si>
  <si>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</si>
  <si>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</si>
  <si>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</si>
  <si>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</si>
  <si>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</si>
  <si>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</si>
  <si>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</si>
  <si>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</si>
  <si>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</si>
  <si>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</si>
  <si>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</si>
  <si>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</si>
  <si>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</si>
  <si>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</si>
  <si>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</si>
  <si>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</si>
  <si>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</si>
  <si>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</si>
  <si>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</si>
  <si>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</si>
  <si>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</si>
  <si>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</si>
  <si>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</si>
  <si>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</si>
  <si>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</si>
  <si>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</si>
  <si>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</si>
  <si>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</si>
  <si>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</si>
  <si>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</si>
  <si>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</si>
  <si>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</si>
  <si>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</si>
  <si>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</si>
  <si>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</si>
  <si>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</si>
  <si>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</si>
  <si>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</si>
  <si>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</si>
  <si>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</si>
  <si>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</si>
  <si>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</si>
  <si>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</si>
  <si>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</si>
  <si>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</si>
  <si>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</si>
  <si>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</si>
  <si>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</si>
  <si>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</si>
  <si>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</si>
  <si>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</si>
  <si>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</si>
  <si>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</si>
  <si>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</si>
  <si>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</si>
  <si>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</si>
  <si>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</si>
  <si>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</si>
  <si>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</si>
  <si>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</si>
  <si>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</si>
  <si>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</si>
  <si>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</si>
  <si>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</si>
  <si>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</si>
  <si>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</si>
  <si>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</si>
  <si>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</si>
  <si>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</si>
  <si>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</si>
  <si>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</si>
  <si>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</si>
  <si>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</si>
  <si>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</si>
  <si>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</si>
  <si>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</si>
  <si>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</si>
  <si>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</si>
  <si>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</si>
  <si>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</si>
  <si>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</si>
  <si>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</si>
  <si>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</si>
  <si>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</si>
  <si>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</si>
  <si>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</si>
  <si>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</si>
  <si>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</si>
  <si>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</si>
  <si>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</si>
  <si>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</si>
  <si>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</si>
  <si>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</si>
  <si>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</si>
  <si>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</si>
  <si>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</si>
  <si>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</si>
  <si>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</si>
  <si>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</si>
  <si>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</si>
  <si>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</si>
  <si>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</si>
  <si>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</si>
  <si>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</si>
  <si>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</si>
  <si>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</si>
  <si>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</si>
  <si>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</si>
  <si>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</si>
  <si>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</si>
  <si>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</si>
  <si>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</si>
  <si>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</si>
  <si>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</si>
  <si>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</si>
  <si>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</si>
  <si>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</si>
  <si>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</si>
  <si>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</si>
  <si>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</si>
  <si>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</si>
  <si>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</si>
  <si>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</si>
  <si>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</si>
  <si>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</si>
  <si>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</si>
  <si>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</si>
  <si>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</si>
  <si>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</si>
  <si>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</si>
  <si>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</si>
  <si>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</si>
  <si>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</si>
  <si>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</si>
  <si>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</si>
  <si>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</si>
  <si>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</si>
  <si>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</si>
  <si>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</si>
  <si>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</si>
  <si>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</si>
  <si>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</si>
  <si>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</si>
  <si>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</si>
  <si>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</si>
  <si>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</si>
  <si>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</si>
  <si>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</si>
  <si>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</si>
  <si>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</si>
  <si>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</si>
  <si>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</si>
  <si>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</si>
  <si>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</si>
  <si>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</si>
  <si>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</si>
  <si>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</si>
  <si>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</si>
  <si>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</si>
  <si>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</si>
  <si>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</si>
  <si>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</si>
  <si>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</si>
  <si>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</si>
  <si>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</si>
  <si>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</si>
  <si>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</si>
  <si>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</si>
  <si>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</si>
  <si>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</si>
  <si>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</si>
  <si>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</si>
  <si>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</si>
  <si>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</si>
  <si>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</si>
  <si>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</si>
  <si>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</si>
  <si>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</si>
  <si>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</si>
  <si>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</si>
  <si>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</si>
  <si>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</si>
  <si>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</si>
  <si>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</si>
  <si>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</si>
  <si>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</si>
  <si>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</si>
  <si>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</si>
  <si>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</si>
  <si>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</si>
  <si>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</si>
  <si>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</si>
  <si>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</si>
  <si>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</si>
  <si>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</si>
  <si>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</si>
  <si>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</si>
  <si>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</si>
  <si>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</si>
  <si>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</si>
  <si>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</si>
  <si>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</si>
  <si>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</si>
  <si>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</si>
  <si>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</si>
  <si>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</si>
  <si>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</si>
  <si>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</si>
  <si>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</si>
  <si>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</si>
  <si>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</si>
  <si>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</si>
  <si>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</si>
  <si>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</si>
  <si>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</si>
  <si>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</si>
  <si>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</si>
  <si>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</si>
  <si>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</si>
  <si>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</si>
  <si>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</si>
  <si>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</si>
  <si>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</si>
  <si>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</si>
  <si>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</si>
  <si>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</si>
  <si>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</si>
  <si>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</si>
  <si>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</si>
  <si>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</si>
  <si>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</si>
  <si>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</si>
  <si>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</si>
  <si>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</si>
  <si>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</si>
  <si>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</si>
  <si>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</si>
  <si>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</si>
  <si>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</si>
  <si>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</si>
  <si>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</si>
  <si>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</si>
  <si>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</si>
  <si>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</si>
  <si>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</si>
  <si>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</si>
  <si>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</si>
  <si>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</si>
  <si>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</si>
  <si>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</si>
  <si>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</si>
  <si>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</si>
  <si>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</si>
  <si>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</si>
  <si>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</si>
  <si>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</si>
  <si>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</si>
  <si>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</si>
  <si>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</si>
  <si>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</si>
  <si>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</si>
  <si>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</si>
  <si>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</si>
  <si>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</si>
  <si>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</si>
  <si>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</si>
  <si>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</si>
  <si>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</si>
  <si>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</si>
  <si>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</si>
  <si>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</si>
  <si>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</si>
  <si>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</si>
  <si>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</si>
  <si>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</si>
  <si>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</si>
  <si>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</si>
  <si>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</si>
  <si>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</si>
  <si>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</si>
  <si>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</si>
  <si>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</si>
  <si>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</si>
  <si>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</si>
  <si>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</si>
  <si>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</si>
  <si>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</si>
  <si>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</si>
  <si>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</si>
  <si>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</si>
  <si>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</si>
  <si>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</si>
  <si>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</si>
  <si>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</si>
  <si>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</si>
  <si>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</si>
  <si>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</si>
  <si>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</si>
  <si>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</si>
  <si>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</si>
  <si>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</si>
  <si>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</si>
  <si>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</si>
  <si>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</si>
  <si>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</si>
  <si>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</si>
  <si>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</si>
  <si>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</si>
  <si>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</si>
  <si>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</si>
  <si>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</si>
  <si>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</si>
  <si>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</si>
  <si>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</si>
  <si>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</si>
  <si>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</si>
  <si>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</si>
  <si>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</si>
  <si>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</si>
  <si>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</si>
  <si>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</si>
  <si>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</si>
  <si>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</si>
  <si>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</si>
  <si>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</si>
  <si>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</si>
  <si>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</si>
  <si>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</si>
  <si>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</si>
  <si>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</si>
  <si>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</si>
  <si>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</si>
  <si>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</si>
  <si>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</si>
  <si>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</si>
  <si>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</si>
  <si>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</si>
  <si>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</si>
  <si>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</si>
  <si>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</si>
  <si>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</si>
  <si>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</si>
  <si>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</si>
  <si>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</si>
  <si>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</si>
  <si>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</si>
  <si>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</si>
  <si>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</si>
  <si>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</si>
  <si>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</si>
  <si>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</si>
  <si>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</si>
  <si>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</si>
  <si>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</si>
  <si>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</si>
  <si>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</si>
  <si>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</si>
  <si>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</si>
  <si>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</si>
  <si>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</si>
  <si>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</si>
  <si>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</si>
  <si>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</si>
  <si>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</si>
  <si>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</si>
  <si>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</si>
  <si>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</si>
  <si>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</si>
  <si>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</si>
  <si>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</si>
  <si>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</si>
  <si>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</si>
  <si>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</si>
  <si>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</si>
  <si>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</si>
  <si>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</si>
  <si>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</si>
  <si>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</si>
  <si>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</si>
  <si>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</si>
  <si>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</si>
  <si>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</si>
  <si>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</si>
  <si>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</si>
  <si>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</si>
  <si>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</si>
  <si>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</si>
  <si>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</si>
  <si>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</si>
  <si>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</si>
  <si>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</si>
  <si>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</si>
  <si>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</si>
  <si>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</si>
  <si>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</si>
  <si>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</si>
  <si>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</si>
  <si>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</si>
  <si>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</si>
  <si>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</si>
  <si>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</si>
  <si>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</si>
  <si>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</si>
  <si>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</si>
  <si>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</si>
  <si>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</si>
  <si>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</si>
  <si>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</si>
  <si>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</si>
  <si>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</si>
  <si>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</si>
  <si>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</si>
  <si>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</si>
  <si>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</si>
  <si>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</si>
  <si>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</si>
  <si>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</si>
  <si>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</si>
  <si>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</si>
  <si>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</si>
  <si>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</si>
  <si>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</si>
  <si>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</si>
  <si>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</si>
  <si>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</si>
  <si>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</si>
  <si>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</si>
  <si>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</si>
  <si>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</si>
  <si>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</si>
  <si>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</si>
  <si>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</si>
  <si>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</si>
  <si>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</si>
  <si>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</si>
  <si>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</si>
  <si>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</si>
  <si>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</si>
  <si>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</si>
  <si>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</si>
  <si>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</si>
  <si>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</si>
  <si>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</si>
  <si>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</si>
  <si>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</si>
  <si>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</si>
  <si>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</si>
  <si>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</si>
  <si>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</si>
  <si>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</si>
  <si>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</si>
  <si>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</si>
  <si>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</si>
  <si>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</si>
  <si>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</si>
  <si>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</si>
  <si>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</si>
  <si>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</si>
  <si>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</si>
  <si>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</si>
  <si>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</si>
  <si>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</si>
  <si>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</si>
  <si>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</si>
  <si>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</si>
  <si>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</si>
  <si>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</si>
  <si>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</si>
  <si>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</si>
  <si>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</si>
  <si>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</si>
  <si>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</si>
  <si>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</si>
  <si>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</si>
  <si>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</si>
  <si>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</si>
  <si>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</si>
  <si>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</si>
  <si>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</si>
  <si>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</si>
  <si>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</si>
  <si>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</si>
  <si>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</si>
  <si>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</si>
  <si>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</si>
  <si>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</si>
  <si>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</si>
  <si>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</si>
  <si>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</si>
  <si>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</si>
  <si>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</si>
  <si>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</si>
  <si>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</si>
  <si>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</si>
  <si>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</si>
  <si>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</si>
  <si>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</si>
  <si>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</si>
  <si>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</si>
  <si>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</si>
  <si>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</si>
  <si>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</si>
  <si>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</si>
  <si>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</si>
  <si>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</si>
  <si>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</si>
  <si>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</si>
  <si>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</si>
  <si>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</si>
  <si>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</si>
  <si>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</si>
  <si>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</si>
  <si>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</si>
  <si>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</si>
  <si>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</si>
  <si>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</si>
  <si>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</si>
  <si>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</si>
  <si>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</si>
  <si>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</si>
  <si>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</si>
  <si>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</si>
  <si>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</si>
  <si>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</si>
  <si>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</si>
  <si>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</si>
  <si>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</si>
  <si>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</si>
  <si>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</si>
  <si>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</si>
  <si>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</si>
  <si>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</si>
  <si>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</si>
  <si>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</si>
  <si>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</si>
  <si>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</si>
  <si>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</si>
  <si>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</si>
  <si>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</si>
  <si>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</si>
  <si>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</si>
  <si>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</si>
  <si>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</si>
  <si>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</si>
  <si>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</si>
  <si>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</si>
  <si>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</si>
  <si>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</si>
  <si>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</si>
  <si>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</si>
  <si>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</si>
  <si>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</si>
  <si>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</si>
  <si>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</si>
  <si>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</si>
  <si>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</si>
  <si>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</si>
  <si>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</si>
  <si>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</si>
  <si>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</si>
  <si>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</si>
  <si>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</si>
  <si>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</si>
  <si>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</si>
  <si>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</si>
  <si>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</si>
  <si>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</si>
  <si>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</si>
  <si>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</si>
  <si>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</si>
  <si>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</si>
  <si>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</si>
  <si>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</si>
  <si>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</si>
  <si>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</si>
  <si>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</si>
  <si>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</si>
  <si>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</si>
  <si>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</si>
  <si>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</si>
  <si>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</si>
  <si>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</si>
  <si>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</si>
  <si>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</si>
  <si>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</si>
  <si>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</si>
  <si>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</si>
  <si>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</si>
  <si>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</si>
  <si>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</si>
  <si>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</si>
  <si>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</si>
  <si>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</si>
  <si>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</si>
  <si>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</si>
  <si>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</si>
  <si>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</si>
  <si>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</si>
  <si>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</si>
  <si>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</si>
  <si>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</si>
  <si>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</si>
  <si>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</si>
  <si>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</si>
  <si>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</si>
  <si>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</si>
  <si>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</si>
  <si>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</si>
  <si>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</si>
  <si>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</si>
  <si>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</si>
  <si>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</si>
  <si>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</si>
  <si>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</si>
  <si>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</si>
  <si>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</si>
  <si>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</si>
  <si>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</si>
  <si>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</si>
  <si>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</si>
  <si>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</si>
  <si>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</si>
  <si>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</si>
  <si>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</si>
  <si>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</si>
  <si>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</si>
  <si>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</si>
  <si>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</si>
  <si>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</si>
  <si>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</si>
  <si>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</si>
  <si>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</si>
  <si>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</si>
  <si>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</si>
  <si>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</si>
  <si>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</si>
  <si>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</si>
  <si>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</si>
  <si>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</si>
  <si>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</si>
  <si>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</si>
  <si>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</si>
  <si>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</si>
  <si>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</si>
  <si>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</si>
  <si>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</si>
  <si>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</si>
  <si>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</si>
  <si>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</si>
  <si>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</si>
  <si>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</si>
  <si>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</si>
  <si>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</si>
  <si>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</si>
  <si>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</si>
  <si>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</si>
  <si>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</si>
  <si>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</si>
  <si>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</si>
  <si>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</si>
  <si>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</si>
  <si>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</si>
  <si>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</si>
  <si>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</si>
  <si>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</si>
  <si>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</si>
  <si>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</si>
  <si>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</si>
  <si>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</si>
  <si>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</si>
  <si>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</si>
  <si>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</si>
  <si>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</si>
  <si>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</si>
  <si>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</si>
  <si>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</si>
  <si>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</si>
  <si>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</si>
  <si>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</si>
  <si>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</si>
  <si>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</si>
  <si>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</si>
  <si>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</si>
  <si>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</si>
  <si>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</si>
  <si>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</si>
  <si>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</si>
  <si>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</si>
  <si>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</si>
  <si>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</si>
  <si>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</si>
  <si>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</si>
  <si>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</si>
  <si>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</si>
  <si>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</si>
  <si>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</si>
  <si>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</si>
  <si>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</si>
  <si>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</si>
  <si>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</si>
  <si>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</si>
  <si>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</si>
  <si>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</si>
  <si>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</si>
  <si>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</si>
  <si>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</si>
  <si>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</si>
  <si>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</si>
  <si>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</si>
  <si>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</si>
  <si>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</si>
  <si>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</si>
  <si>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</si>
  <si>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</si>
  <si>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</si>
  <si>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</si>
  <si>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</si>
  <si>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</si>
  <si>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</si>
  <si>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</si>
  <si>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</si>
  <si>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</si>
  <si>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</si>
  <si>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</si>
  <si>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</si>
  <si>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</si>
  <si>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</si>
  <si>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</si>
  <si>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</si>
  <si>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</si>
  <si>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</si>
  <si>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</si>
  <si>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</si>
  <si>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</si>
  <si>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</si>
  <si>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</si>
  <si>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</si>
  <si>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</si>
  <si>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</si>
  <si>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</si>
  <si>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</si>
  <si>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</si>
  <si>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</si>
  <si>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</si>
  <si>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</si>
  <si>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</si>
  <si>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</si>
  <si>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</si>
  <si>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</si>
  <si>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</si>
  <si>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</si>
  <si>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</si>
  <si>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</si>
  <si>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</si>
  <si>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</si>
  <si>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</si>
  <si>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</si>
  <si>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</si>
  <si>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</si>
  <si>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</si>
  <si>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</si>
  <si>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</si>
  <si>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</si>
  <si>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</si>
  <si>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</si>
  <si>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</si>
  <si>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</si>
  <si>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</si>
  <si>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</si>
  <si>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</si>
  <si>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</si>
  <si>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</si>
  <si>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</si>
  <si>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</si>
  <si>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</si>
  <si>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</si>
  <si>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</si>
  <si>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</si>
  <si>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</si>
  <si>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</si>
  <si>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</si>
  <si>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</si>
  <si>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</si>
  <si>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</si>
  <si>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</si>
  <si>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</si>
  <si>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</si>
  <si>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</si>
  <si>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</si>
  <si>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</si>
  <si>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</si>
  <si>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</si>
  <si>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</si>
  <si>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</si>
  <si>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</si>
  <si>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</si>
  <si>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</si>
  <si>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</si>
  <si>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</si>
  <si>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</si>
  <si>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</si>
  <si>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</si>
  <si>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</si>
  <si>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</si>
  <si>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</si>
  <si>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</si>
  <si>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</si>
  <si>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</si>
  <si>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</si>
  <si>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</si>
  <si>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</si>
  <si>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</si>
  <si>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</si>
  <si>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</si>
  <si>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</si>
  <si>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</si>
  <si>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</si>
  <si>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</si>
  <si>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</si>
  <si>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</si>
  <si>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</si>
  <si>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</si>
  <si>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</si>
  <si>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</si>
  <si>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</si>
  <si>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</si>
  <si>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</si>
  <si>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</si>
  <si>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</si>
  <si>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</si>
  <si>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</si>
  <si>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</si>
  <si>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</si>
  <si>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</si>
  <si>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</si>
  <si>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</si>
  <si>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</si>
  <si>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</si>
  <si>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</si>
  <si>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</si>
  <si>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</si>
  <si>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</si>
  <si>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</si>
  <si>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</si>
  <si>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</si>
  <si>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</si>
  <si>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</si>
  <si>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</si>
  <si>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</si>
  <si>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Ideal-Tridon Group</t>
  </si>
  <si>
    <t>Conflict Minerals Reporting Template (CMRT) for Ideal-Tridon Group</t>
  </si>
  <si>
    <t>053795241</t>
  </si>
  <si>
    <t>DUNS</t>
  </si>
  <si>
    <t>8100 tridon Dr, Smyrna TN 37167</t>
  </si>
  <si>
    <t>Barry Nixon</t>
  </si>
  <si>
    <t>bnixon@idealtridon.com</t>
  </si>
  <si>
    <t>615-355-1194</t>
  </si>
  <si>
    <t>Senior Project Engineer</t>
  </si>
  <si>
    <t>615-355-1100 x1194</t>
  </si>
  <si>
    <t>how known - supplier feedback and material certifications</t>
  </si>
  <si>
    <t>Tin plating improves screw corrosion resistance and product performance</t>
  </si>
  <si>
    <t>see smelter sheet</t>
  </si>
  <si>
    <t>http://idealtridon.com/certifications-and-quality/</t>
  </si>
  <si>
    <t>UNKNOWN</t>
  </si>
  <si>
    <t>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</si>
</sst>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0" fillId="0" borderId="48" xfId="0" applyBorder="1" applyAlignment="1" applyProtection="1">
      <alignment horizontal="left" vertical="center"/>
      <protection locked="0" hidden="1"/>
    </xf>
    <xf numFmtId="0" fontId="0" fillId="0" borderId="19" xfId="0" applyBorder="1" applyProtection="1">
      <protection locked="0"/>
    </xf>
    <xf numFmtId="0" fontId="0" fillId="0" borderId="57" xfId="0" applyBorder="1" applyAlignment="1" applyProtection="1">
      <alignmen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3276600</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829675" y="215900"/>
          <a:ext cx="790575" cy="8591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9658351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58351" y="0"/>
          <a:ext cx="123825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7086600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925050" y="180181"/>
          <a:ext cx="962025" cy="91884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246204</xdr:rowOff>
    </xdr:from>
    <xdr:to>
      <xdr:col>1</xdr:col>
      <xdr:colOff>2384516</xdr:colOff>
      <xdr:row>2</xdr:row>
      <xdr:rowOff>1365346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01411" y="446229"/>
          <a:ext cx="2125980" cy="215736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nixon@idealtrid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idealtridon.com/certifications-and-quality/" TargetMode="External"/><Relationship Id="rId4" Type="http://schemas.openxmlformats.org/officeDocument/2006/relationships/hyperlink" Target="mailto:bnixon@idealtrid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I53" sqref="I53"/>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8"/>
      <c r="B2" s="38" t="s">
        <v>847</v>
      </c>
      <c r="C2" s="36"/>
      <c r="D2" s="206"/>
      <c r="E2" s="3"/>
      <c r="F2" s="36"/>
      <c r="G2" s="34"/>
    </row>
    <row r="3" spans="1:7">
      <c r="A3" s="358"/>
      <c r="B3" s="5" t="s">
        <v>839</v>
      </c>
      <c r="C3" s="6"/>
      <c r="D3" s="207"/>
      <c r="E3" s="3"/>
      <c r="F3" s="6"/>
      <c r="G3" s="34"/>
    </row>
    <row r="4" spans="1:7" ht="15.75">
      <c r="A4" s="358"/>
      <c r="B4" s="41" t="s">
        <v>849</v>
      </c>
      <c r="C4" s="7"/>
      <c r="D4" s="208"/>
      <c r="E4" s="3"/>
      <c r="F4" s="7"/>
      <c r="G4" s="34"/>
    </row>
    <row r="5" spans="1:7">
      <c r="A5" s="358"/>
      <c r="B5" s="40" t="s">
        <v>1040</v>
      </c>
      <c r="C5" s="4"/>
      <c r="D5" s="209"/>
      <c r="E5" s="3"/>
      <c r="F5" s="4"/>
      <c r="G5" s="34"/>
    </row>
    <row r="6" spans="1:7">
      <c r="A6" s="358"/>
      <c r="B6" s="8"/>
      <c r="C6" s="8"/>
      <c r="D6" s="210"/>
      <c r="E6" s="8"/>
      <c r="F6" s="8"/>
      <c r="G6" s="34"/>
    </row>
    <row r="7" spans="1:7">
      <c r="A7" s="358"/>
      <c r="B7" s="8"/>
      <c r="C7" s="8"/>
      <c r="D7" s="210"/>
      <c r="E7" s="8"/>
      <c r="F7" s="8"/>
      <c r="G7" s="34"/>
    </row>
    <row r="8" spans="1:7">
      <c r="A8" s="358"/>
      <c r="B8" s="8"/>
      <c r="C8" s="8"/>
      <c r="D8" s="210"/>
      <c r="E8" s="8"/>
      <c r="F8" s="8"/>
      <c r="G8" s="34"/>
    </row>
    <row r="9" spans="1:7">
      <c r="A9" s="358"/>
      <c r="B9" s="361" t="s">
        <v>850</v>
      </c>
      <c r="C9" s="361"/>
      <c r="D9" s="361"/>
      <c r="E9" s="361"/>
      <c r="F9" s="361"/>
      <c r="G9" s="34"/>
    </row>
    <row r="10" spans="1:7" ht="27" customHeight="1">
      <c r="A10" s="358"/>
      <c r="B10" s="362" t="s">
        <v>438</v>
      </c>
      <c r="C10" s="362"/>
      <c r="D10" s="362"/>
      <c r="E10" s="362"/>
      <c r="F10" s="362"/>
      <c r="G10" s="34"/>
    </row>
    <row r="11" spans="1:7" ht="27" customHeight="1">
      <c r="A11" s="358"/>
      <c r="B11" s="363"/>
      <c r="C11" s="363"/>
      <c r="D11" s="363"/>
      <c r="E11" s="363"/>
      <c r="F11" s="363"/>
      <c r="G11" s="34"/>
    </row>
    <row r="12" spans="1:7">
      <c r="A12" s="358"/>
      <c r="B12" s="42" t="s">
        <v>848</v>
      </c>
      <c r="C12" s="43" t="s">
        <v>851</v>
      </c>
      <c r="D12" s="211" t="s">
        <v>852</v>
      </c>
      <c r="E12" s="43" t="s">
        <v>612</v>
      </c>
      <c r="F12" s="43" t="s">
        <v>613</v>
      </c>
      <c r="G12" s="34"/>
    </row>
    <row r="13" spans="1:7" ht="33.75">
      <c r="A13" s="358"/>
      <c r="B13" s="2">
        <v>1</v>
      </c>
      <c r="C13" s="37" t="s">
        <v>1088</v>
      </c>
      <c r="D13" s="39" t="s">
        <v>876</v>
      </c>
      <c r="E13" s="194" t="s">
        <v>853</v>
      </c>
      <c r="F13" s="194"/>
      <c r="G13" s="34"/>
    </row>
    <row r="14" spans="1:7" ht="33.75">
      <c r="A14" s="358"/>
      <c r="B14" s="2">
        <v>2</v>
      </c>
      <c r="C14" s="37" t="s">
        <v>1088</v>
      </c>
      <c r="D14" s="39" t="s">
        <v>1025</v>
      </c>
      <c r="E14" s="194" t="s">
        <v>530</v>
      </c>
      <c r="F14" s="194" t="s">
        <v>531</v>
      </c>
      <c r="G14" s="34"/>
    </row>
    <row r="15" spans="1:7" ht="89.1" customHeight="1">
      <c r="A15" s="358"/>
      <c r="B15" s="364">
        <v>2.0099999999999998</v>
      </c>
      <c r="C15" s="367" t="s">
        <v>1088</v>
      </c>
      <c r="D15" s="370" t="s">
        <v>2263</v>
      </c>
      <c r="E15" s="195" t="s">
        <v>614</v>
      </c>
      <c r="F15" s="195" t="s">
        <v>617</v>
      </c>
      <c r="G15" s="34"/>
    </row>
    <row r="16" spans="1:7" ht="99" customHeight="1">
      <c r="A16" s="358"/>
      <c r="B16" s="365"/>
      <c r="C16" s="368"/>
      <c r="D16" s="371"/>
      <c r="E16" s="196"/>
      <c r="F16" s="196" t="s">
        <v>615</v>
      </c>
      <c r="G16" s="34"/>
    </row>
    <row r="17" spans="1:7" ht="63" customHeight="1">
      <c r="A17" s="358"/>
      <c r="B17" s="366"/>
      <c r="C17" s="369"/>
      <c r="D17" s="372"/>
      <c r="E17" s="37"/>
      <c r="F17" s="37" t="s">
        <v>616</v>
      </c>
      <c r="G17" s="34"/>
    </row>
    <row r="18" spans="1:7" ht="117" customHeight="1">
      <c r="A18" s="358"/>
      <c r="B18" s="364">
        <v>2.02</v>
      </c>
      <c r="C18" s="367" t="s">
        <v>1088</v>
      </c>
      <c r="D18" s="370" t="s">
        <v>2264</v>
      </c>
      <c r="E18" s="195" t="s">
        <v>439</v>
      </c>
      <c r="F18" s="195" t="s">
        <v>525</v>
      </c>
      <c r="G18" s="34"/>
    </row>
    <row r="19" spans="1:7" ht="71.099999999999994" customHeight="1">
      <c r="A19" s="358"/>
      <c r="B19" s="365"/>
      <c r="C19" s="368"/>
      <c r="D19" s="371"/>
      <c r="E19" s="196" t="s">
        <v>529</v>
      </c>
      <c r="F19" s="196" t="s">
        <v>440</v>
      </c>
      <c r="G19" s="34"/>
    </row>
    <row r="20" spans="1:7" ht="90.75" customHeight="1">
      <c r="A20" s="358"/>
      <c r="B20" s="365"/>
      <c r="C20" s="368"/>
      <c r="D20" s="371"/>
      <c r="E20" s="196"/>
      <c r="F20" s="196" t="s">
        <v>619</v>
      </c>
      <c r="G20" s="34"/>
    </row>
    <row r="21" spans="1:7" ht="74.25" customHeight="1">
      <c r="A21" s="358"/>
      <c r="B21" s="366"/>
      <c r="C21" s="369"/>
      <c r="D21" s="372"/>
      <c r="E21" s="37"/>
      <c r="F21" s="37" t="s">
        <v>618</v>
      </c>
      <c r="G21" s="34"/>
    </row>
    <row r="22" spans="1:7" ht="90" customHeight="1">
      <c r="A22" s="358"/>
      <c r="B22" s="376">
        <v>2.0299999999999998</v>
      </c>
      <c r="C22" s="376" t="s">
        <v>822</v>
      </c>
      <c r="D22" s="379" t="s">
        <v>2265</v>
      </c>
      <c r="E22" s="367" t="s">
        <v>437</v>
      </c>
      <c r="F22" s="195" t="s">
        <v>460</v>
      </c>
      <c r="G22" s="34"/>
    </row>
    <row r="23" spans="1:7" ht="109.5" customHeight="1">
      <c r="A23" s="358"/>
      <c r="B23" s="377"/>
      <c r="C23" s="377"/>
      <c r="D23" s="380"/>
      <c r="E23" s="368"/>
      <c r="F23" s="196" t="s">
        <v>823</v>
      </c>
      <c r="G23" s="34"/>
    </row>
    <row r="24" spans="1:7" ht="74.25" customHeight="1">
      <c r="A24" s="358"/>
      <c r="B24" s="378"/>
      <c r="C24" s="378"/>
      <c r="D24" s="381"/>
      <c r="E24" s="369"/>
      <c r="F24" s="37" t="s">
        <v>436</v>
      </c>
      <c r="G24" s="34"/>
    </row>
    <row r="25" spans="1:7" ht="72" customHeight="1">
      <c r="A25" s="358"/>
      <c r="B25" s="2" t="s">
        <v>458</v>
      </c>
      <c r="C25" s="37" t="s">
        <v>459</v>
      </c>
      <c r="D25" s="39" t="s">
        <v>2266</v>
      </c>
      <c r="E25" s="37" t="s">
        <v>2261</v>
      </c>
      <c r="F25" s="37" t="s">
        <v>461</v>
      </c>
      <c r="G25" s="34"/>
    </row>
    <row r="26" spans="1:7" ht="98.1" customHeight="1">
      <c r="A26" s="358"/>
      <c r="B26" s="373">
        <v>3</v>
      </c>
      <c r="C26" s="364" t="s">
        <v>70</v>
      </c>
      <c r="D26" s="370" t="s">
        <v>2267</v>
      </c>
      <c r="E26" s="367" t="s">
        <v>0</v>
      </c>
      <c r="F26" s="195" t="s">
        <v>64</v>
      </c>
      <c r="G26" s="34"/>
    </row>
    <row r="27" spans="1:7" ht="90" customHeight="1">
      <c r="A27" s="358"/>
      <c r="B27" s="374"/>
      <c r="C27" s="365"/>
      <c r="D27" s="371"/>
      <c r="E27" s="368"/>
      <c r="F27" s="196" t="s">
        <v>59</v>
      </c>
      <c r="G27" s="34"/>
    </row>
    <row r="28" spans="1:7" ht="19.350000000000001" customHeight="1">
      <c r="A28" s="358"/>
      <c r="B28" s="374"/>
      <c r="C28" s="365"/>
      <c r="D28" s="371"/>
      <c r="E28" s="368"/>
      <c r="F28" s="196" t="s">
        <v>60</v>
      </c>
      <c r="G28" s="34"/>
    </row>
    <row r="29" spans="1:7" ht="74.650000000000006" customHeight="1">
      <c r="A29" s="358"/>
      <c r="B29" s="374"/>
      <c r="C29" s="365"/>
      <c r="D29" s="371"/>
      <c r="E29" s="368"/>
      <c r="F29" s="196" t="s">
        <v>61</v>
      </c>
      <c r="G29" s="34"/>
    </row>
    <row r="30" spans="1:7" ht="62.65" customHeight="1">
      <c r="A30" s="358"/>
      <c r="B30" s="374"/>
      <c r="C30" s="365"/>
      <c r="D30" s="371"/>
      <c r="E30" s="368"/>
      <c r="F30" s="196" t="s">
        <v>62</v>
      </c>
      <c r="G30" s="34"/>
    </row>
    <row r="31" spans="1:7" ht="81" customHeight="1">
      <c r="A31" s="358"/>
      <c r="B31" s="374"/>
      <c r="C31" s="365"/>
      <c r="D31" s="371"/>
      <c r="E31" s="368"/>
      <c r="F31" s="196" t="s">
        <v>63</v>
      </c>
      <c r="G31" s="34"/>
    </row>
    <row r="32" spans="1:7" ht="48.75" customHeight="1">
      <c r="A32" s="358"/>
      <c r="B32" s="374"/>
      <c r="C32" s="365"/>
      <c r="D32" s="371"/>
      <c r="E32" s="368"/>
      <c r="F32" s="196" t="s">
        <v>66</v>
      </c>
      <c r="G32" s="34"/>
    </row>
    <row r="33" spans="1:7" ht="98.65" customHeight="1">
      <c r="A33" s="358"/>
      <c r="B33" s="374"/>
      <c r="C33" s="365"/>
      <c r="D33" s="371"/>
      <c r="E33" s="368"/>
      <c r="F33" s="196" t="s">
        <v>65</v>
      </c>
      <c r="G33" s="34"/>
    </row>
    <row r="34" spans="1:7" ht="89.1" customHeight="1">
      <c r="A34" s="358"/>
      <c r="B34" s="374"/>
      <c r="C34" s="365"/>
      <c r="D34" s="371"/>
      <c r="E34" s="368"/>
      <c r="F34" s="196" t="s">
        <v>67</v>
      </c>
      <c r="G34" s="34"/>
    </row>
    <row r="35" spans="1:7" ht="29.1" customHeight="1">
      <c r="A35" s="358"/>
      <c r="B35" s="374"/>
      <c r="C35" s="365"/>
      <c r="D35" s="371"/>
      <c r="E35" s="368"/>
      <c r="F35" s="196" t="s">
        <v>68</v>
      </c>
      <c r="G35" s="34"/>
    </row>
    <row r="36" spans="1:7" ht="126.75">
      <c r="A36" s="358"/>
      <c r="B36" s="375"/>
      <c r="C36" s="366"/>
      <c r="D36" s="372"/>
      <c r="E36" s="369"/>
      <c r="F36" s="197" t="s">
        <v>69</v>
      </c>
      <c r="G36" s="34"/>
    </row>
    <row r="37" spans="1:7" ht="112.5">
      <c r="A37" s="358"/>
      <c r="B37" s="170">
        <v>3.01</v>
      </c>
      <c r="C37" s="171" t="s">
        <v>70</v>
      </c>
      <c r="D37" s="39" t="s">
        <v>2268</v>
      </c>
      <c r="E37" s="198" t="s">
        <v>1328</v>
      </c>
      <c r="F37" s="199" t="s">
        <v>1434</v>
      </c>
      <c r="G37" s="34"/>
    </row>
    <row r="38" spans="1:7" ht="101.25">
      <c r="A38" s="358"/>
      <c r="B38" s="170">
        <v>3.02</v>
      </c>
      <c r="C38" s="171" t="s">
        <v>1361</v>
      </c>
      <c r="D38" s="39" t="s">
        <v>2269</v>
      </c>
      <c r="E38" s="198" t="s">
        <v>1376</v>
      </c>
      <c r="F38" s="199" t="s">
        <v>1435</v>
      </c>
      <c r="G38" s="34"/>
    </row>
    <row r="39" spans="1:7" ht="101.25">
      <c r="A39" s="358"/>
      <c r="B39" s="180">
        <v>4</v>
      </c>
      <c r="C39" s="179" t="s">
        <v>1531</v>
      </c>
      <c r="D39" s="39" t="s">
        <v>2270</v>
      </c>
      <c r="E39" s="37" t="s">
        <v>2213</v>
      </c>
      <c r="F39" s="37" t="s">
        <v>1532</v>
      </c>
      <c r="G39" s="34"/>
    </row>
    <row r="40" spans="1:7" ht="56.25">
      <c r="A40" s="358"/>
      <c r="B40" s="170">
        <v>4.01</v>
      </c>
      <c r="C40" s="179" t="s">
        <v>1531</v>
      </c>
      <c r="D40" s="39" t="s">
        <v>2272</v>
      </c>
      <c r="E40" s="37" t="s">
        <v>2227</v>
      </c>
      <c r="F40" s="37" t="s">
        <v>2231</v>
      </c>
      <c r="G40" s="34"/>
    </row>
    <row r="41" spans="1:7" ht="56.25">
      <c r="A41" s="358"/>
      <c r="B41" s="170" t="s">
        <v>2259</v>
      </c>
      <c r="C41" s="179" t="s">
        <v>1531</v>
      </c>
      <c r="D41" s="39" t="s">
        <v>2271</v>
      </c>
      <c r="E41" s="37" t="s">
        <v>2262</v>
      </c>
      <c r="F41" s="37" t="s">
        <v>2260</v>
      </c>
      <c r="G41" s="34"/>
    </row>
    <row r="42" spans="1:7" ht="56.25">
      <c r="A42" s="358"/>
      <c r="B42" s="170" t="s">
        <v>2295</v>
      </c>
      <c r="C42" s="179" t="s">
        <v>1531</v>
      </c>
      <c r="D42" s="39" t="s">
        <v>2302</v>
      </c>
      <c r="E42" s="37" t="s">
        <v>2261</v>
      </c>
      <c r="F42" s="37" t="s">
        <v>2296</v>
      </c>
      <c r="G42" s="34"/>
    </row>
    <row r="43" spans="1:7" ht="123.75">
      <c r="A43" s="358"/>
      <c r="B43" s="191">
        <v>4.0999999999999996</v>
      </c>
      <c r="C43" s="179" t="s">
        <v>2301</v>
      </c>
      <c r="D43" s="192">
        <v>42867</v>
      </c>
      <c r="E43" s="200" t="s">
        <v>2304</v>
      </c>
      <c r="F43" s="37" t="s">
        <v>2303</v>
      </c>
      <c r="G43" s="34"/>
    </row>
    <row r="44" spans="1:7" ht="78.75">
      <c r="A44" s="358"/>
      <c r="B44" s="191">
        <v>4.2</v>
      </c>
      <c r="C44" s="179" t="s">
        <v>2301</v>
      </c>
      <c r="D44" s="192">
        <v>42704</v>
      </c>
      <c r="E44" s="200" t="s">
        <v>2503</v>
      </c>
      <c r="F44" s="37" t="s">
        <v>2478</v>
      </c>
      <c r="G44" s="34"/>
    </row>
    <row r="45" spans="1:7" ht="157.5">
      <c r="A45" s="358"/>
      <c r="B45" s="240">
        <v>5</v>
      </c>
      <c r="C45" s="179" t="s">
        <v>2301</v>
      </c>
      <c r="D45" s="192">
        <v>42867</v>
      </c>
      <c r="E45" s="200" t="s">
        <v>12784</v>
      </c>
      <c r="F45" s="37" t="s">
        <v>12506</v>
      </c>
      <c r="G45" s="34"/>
    </row>
    <row r="46" spans="1:7" ht="45">
      <c r="A46" s="358"/>
      <c r="B46" s="191">
        <v>5.01</v>
      </c>
      <c r="C46" s="179" t="s">
        <v>2301</v>
      </c>
      <c r="D46" s="192">
        <v>42907</v>
      </c>
      <c r="E46" s="200" t="s">
        <v>12802</v>
      </c>
      <c r="F46" s="37" t="s">
        <v>12506</v>
      </c>
      <c r="G46" s="34"/>
    </row>
    <row r="47" spans="1:7" ht="67.5">
      <c r="A47" s="358"/>
      <c r="B47" s="191">
        <v>5.0999999999999996</v>
      </c>
      <c r="C47" s="179" t="s">
        <v>2301</v>
      </c>
      <c r="D47" s="192">
        <v>43070</v>
      </c>
      <c r="E47" s="200" t="s">
        <v>12995</v>
      </c>
      <c r="F47" s="37" t="s">
        <v>12996</v>
      </c>
      <c r="G47" s="34"/>
    </row>
    <row r="48" spans="1:7" ht="56.25">
      <c r="A48" s="358"/>
      <c r="B48" s="191">
        <v>5.1100000000000003</v>
      </c>
      <c r="C48" s="179" t="s">
        <v>13233</v>
      </c>
      <c r="D48" s="192">
        <v>43217</v>
      </c>
      <c r="E48" s="200" t="s">
        <v>13359</v>
      </c>
      <c r="F48" s="37" t="s">
        <v>13267</v>
      </c>
      <c r="G48" s="34"/>
    </row>
    <row r="49" spans="1:7" ht="56.25">
      <c r="A49" s="358"/>
      <c r="B49" s="191">
        <v>5.12</v>
      </c>
      <c r="C49" s="179" t="s">
        <v>13233</v>
      </c>
      <c r="D49" s="192">
        <v>43581</v>
      </c>
      <c r="E49" s="200" t="s">
        <v>13359</v>
      </c>
      <c r="F49" s="37" t="s">
        <v>13921</v>
      </c>
      <c r="G49" s="34"/>
    </row>
    <row r="50" spans="1:7" ht="78.75">
      <c r="A50" s="358"/>
      <c r="B50" s="240">
        <v>6</v>
      </c>
      <c r="C50" s="179" t="s">
        <v>13233</v>
      </c>
      <c r="D50" s="192">
        <v>43964</v>
      </c>
      <c r="E50" s="200" t="s">
        <v>14139</v>
      </c>
      <c r="F50" s="37" t="s">
        <v>13926</v>
      </c>
      <c r="G50" s="34"/>
    </row>
    <row r="51" spans="1:7" ht="45">
      <c r="A51" s="358"/>
      <c r="B51" s="191">
        <v>6.01</v>
      </c>
      <c r="C51" s="179" t="s">
        <v>13233</v>
      </c>
      <c r="D51" s="192">
        <v>43970</v>
      </c>
      <c r="E51" s="200" t="s">
        <v>15141</v>
      </c>
      <c r="F51" s="200" t="s">
        <v>13926</v>
      </c>
      <c r="G51" s="34"/>
    </row>
    <row r="52" spans="1:7" ht="45">
      <c r="A52" s="358"/>
      <c r="B52" s="191">
        <v>6.1</v>
      </c>
      <c r="C52" s="179" t="s">
        <v>13233</v>
      </c>
      <c r="D52" s="192">
        <v>44314</v>
      </c>
      <c r="E52" s="200" t="s">
        <v>15635</v>
      </c>
      <c r="F52" s="200" t="s">
        <v>15146</v>
      </c>
      <c r="G52" s="34"/>
    </row>
    <row r="53" spans="1:7" ht="45">
      <c r="A53" s="358"/>
      <c r="B53" s="191">
        <v>6.2</v>
      </c>
      <c r="C53" s="179" t="s">
        <v>13233</v>
      </c>
      <c r="D53" s="192">
        <v>44678</v>
      </c>
      <c r="E53" s="200" t="s">
        <v>15635</v>
      </c>
      <c r="F53" s="200" t="s">
        <v>15626</v>
      </c>
      <c r="G53" s="34"/>
    </row>
    <row r="54" spans="1:7" ht="13.5" thickBot="1">
      <c r="A54" s="359"/>
      <c r="B54" s="360" t="str">
        <f ca="1">OFFSET(L!$C$1,MATCH("General"&amp;"Cpy",L!$A:$A,0)-1,SL,,)</f>
        <v>© 2022 Responsible Minerals Initiative. All rights reserved.</v>
      </c>
      <c r="C54" s="360"/>
      <c r="D54" s="360"/>
      <c r="E54" s="360"/>
      <c r="F54" s="360"/>
      <c r="G54" s="35"/>
    </row>
    <row r="55" spans="1:7" ht="13.5"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85DAC8-9079-4A16-977F-0FD0DD91F08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3ED3517-7A44-4936-BA4C-F2C2FD697D5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65">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999999999999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4999999999999"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7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H2" sqref="H2"/>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2"/>
      <c r="B1" s="383"/>
      <c r="C1" s="383"/>
      <c r="D1" s="384"/>
    </row>
    <row r="2" spans="1:5" ht="71.25" customHeight="1">
      <c r="A2" s="87"/>
      <c r="B2" s="166" t="str">
        <f ca="1">OFFSET(L!$C$1,MATCH("Definitions"&amp;ADDRESS(ROW(),COLUMN(),4),L!$A:$A,0)-1,SL,,)</f>
        <v>ITEM</v>
      </c>
      <c r="C2" s="166" t="str">
        <f ca="1">OFFSET(L!$C$1,MATCH("Definitions"&amp;ADDRESS(ROW(),COLUMN(),4),L!$A:$A,0)-1,SL,,)</f>
        <v>DEFINITION</v>
      </c>
      <c r="D2" s="386"/>
      <c r="E2" s="127"/>
    </row>
    <row r="3" spans="1:5" ht="64.150000000000006" customHeight="1">
      <c r="A3" s="87"/>
      <c r="B3" s="74" t="str">
        <f ca="1">OFFSET(L!$C$1,MATCH("Definitions"&amp;ADDRESS(ROW(),COLUMN(),4),L!$A:$A,0)-1,SL,,)</f>
        <v>3TG</v>
      </c>
      <c r="C3" s="74" t="str">
        <f ca="1">OFFSET(L!$C$1,MATCH("Definitions"&amp;ADDRESS(ROW(),COLUMN(),4),L!$A:$A,0)-1,SL,,)</f>
        <v>Tantalum, tin, tungsten, gold</v>
      </c>
      <c r="D3" s="386"/>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51.1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1313</v>
      </c>
    </row>
    <row r="7" spans="1:5" ht="105.6"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1313</v>
      </c>
    </row>
    <row r="10" spans="1:5" ht="45">
      <c r="A10" s="87"/>
      <c r="B10" s="74" t="str">
        <f ca="1">OFFSET(L!$C$1,MATCH("Definitions"&amp;ADDRESS(ROW(),COLUMN(),4),L!$A:$A,0)-1,SL,,)</f>
        <v>DRC</v>
      </c>
      <c r="C10" s="74" t="str">
        <f ca="1">OFFSET(L!$C$1,MATCH("Definitions"&amp;ADDRESS(ROW(),COLUMN(),4),L!$A:$A,0)-1,SL,,)</f>
        <v>Democratic Republic of Congo</v>
      </c>
      <c r="D10" s="386"/>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1314</v>
      </c>
    </row>
    <row r="14" spans="1:5" ht="300">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1312</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77.6"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1314</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1314</v>
      </c>
    </row>
    <row r="30" spans="1:5" ht="151.9"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2022 Responsible Minerals Initiative. All rights reserved.</v>
      </c>
      <c r="C32" s="385"/>
      <c r="D32" s="386"/>
      <c r="E32" s="128"/>
    </row>
    <row r="33" spans="1:4" ht="13.5" thickBot="1">
      <c r="A33" s="88"/>
      <c r="B33" s="183"/>
      <c r="C33" s="183"/>
      <c r="D33" s="387"/>
    </row>
    <row r="34" spans="1:4" ht="13.5" thickTop="1"/>
  </sheetData>
  <sheetProtection algorithmName="SHA-512" hashValue="jYB7UN/JCCmNIIdtTPKwrwUUSuWpnbHKJbxO+yMQnFUfuATQq6LtqIlr8cP7Y0DqYQ8Kou+c2T3ePPlK+e50cA==" saltValue="LoMoWW+fdm4V7oMCm3UZa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zoomScalePageLayoutView="70" workbookViewId="0">
      <selection activeCell="G88" sqref="G88:J8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22"/>
      <c r="G3" s="422"/>
      <c r="H3" s="422"/>
      <c r="I3" s="182"/>
      <c r="J3" s="167" t="s">
        <v>15627</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15654</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494</v>
      </c>
      <c r="E9" s="425"/>
      <c r="F9" s="425"/>
      <c r="G9" s="42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28" t="str">
        <f ca="1">OFFSET(L!$C$1,MATCH("Declaration"&amp;ADDRESS(ROW(),COLUMN(),4)&amp;LEFT($D$9,1),L!$A:$A,0)-1,SL,,)</f>
        <v>Description of Scope:</v>
      </c>
      <c r="C10" s="151"/>
      <c r="D10" s="419" t="s">
        <v>15655</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5" t="s">
        <v>15656</v>
      </c>
      <c r="E12" s="416"/>
      <c r="F12" s="416"/>
      <c r="G12" s="416"/>
      <c r="H12" s="416"/>
      <c r="I12" s="416"/>
      <c r="J12" s="41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5" t="s">
        <v>15657</v>
      </c>
      <c r="E13" s="416"/>
      <c r="F13" s="416"/>
      <c r="G13" s="416"/>
      <c r="H13" s="416"/>
      <c r="I13" s="416"/>
      <c r="J13" s="41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5" t="s">
        <v>15658</v>
      </c>
      <c r="E14" s="416"/>
      <c r="F14" s="416"/>
      <c r="G14" s="416"/>
      <c r="H14" s="416"/>
      <c r="I14" s="416"/>
      <c r="J14" s="41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5" t="s">
        <v>15659</v>
      </c>
      <c r="E15" s="416"/>
      <c r="F15" s="416"/>
      <c r="G15" s="416"/>
      <c r="H15" s="416"/>
      <c r="I15" s="416"/>
      <c r="J15" s="41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15660</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5" t="s">
        <v>15661</v>
      </c>
      <c r="E17" s="416"/>
      <c r="F17" s="416"/>
      <c r="G17" s="416"/>
      <c r="H17" s="416"/>
      <c r="I17" s="416"/>
      <c r="J17" s="41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48" t="s">
        <v>15659</v>
      </c>
      <c r="E18" s="449"/>
      <c r="F18" s="449"/>
      <c r="G18" s="449"/>
      <c r="H18" s="449"/>
      <c r="I18" s="449"/>
      <c r="J18" s="45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5" t="s">
        <v>15662</v>
      </c>
      <c r="E19" s="416"/>
      <c r="F19" s="416"/>
      <c r="G19" s="416"/>
      <c r="H19" s="416"/>
      <c r="I19" s="416"/>
      <c r="J19" s="41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15660</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88" t="s">
        <v>15663</v>
      </c>
      <c r="E21" s="389"/>
      <c r="F21" s="389"/>
      <c r="G21" s="389"/>
      <c r="H21" s="389"/>
      <c r="I21" s="389"/>
      <c r="J21" s="39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3">
        <v>44685</v>
      </c>
      <c r="E22" s="394"/>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40"/>
      <c r="E23" s="44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5" t="str">
        <f ca="1">OFFSET(L!$C$1,MATCH("Declaration"&amp;ADDRESS(ROW(),COLUMN(),4),L!$A:$A,0)-1,SL,,)</f>
        <v>Answer the following questions 1 - 8 based on the declaration scope indicated above</v>
      </c>
      <c r="C24" s="395"/>
      <c r="D24" s="395"/>
      <c r="E24" s="395"/>
      <c r="F24" s="395"/>
      <c r="G24" s="395"/>
      <c r="H24" s="395"/>
      <c r="I24" s="395"/>
      <c r="J24" s="39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1" t="s">
        <v>489</v>
      </c>
      <c r="E26" s="392"/>
      <c r="F26" s="15"/>
      <c r="G26" s="399" t="s">
        <v>15664</v>
      </c>
      <c r="H26" s="400"/>
      <c r="I26" s="400"/>
      <c r="J26" s="40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1" t="s">
        <v>488</v>
      </c>
      <c r="E27" s="392"/>
      <c r="F27" s="15"/>
      <c r="G27" s="399"/>
      <c r="H27" s="400"/>
      <c r="I27" s="400"/>
      <c r="J27" s="40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91" t="s">
        <v>489</v>
      </c>
      <c r="E28" s="392"/>
      <c r="F28" s="15"/>
      <c r="G28" s="399" t="s">
        <v>15664</v>
      </c>
      <c r="H28" s="400"/>
      <c r="I28" s="400"/>
      <c r="J28" s="40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1" t="s">
        <v>489</v>
      </c>
      <c r="E29" s="392"/>
      <c r="F29" s="15"/>
      <c r="G29" s="399" t="s">
        <v>15664</v>
      </c>
      <c r="H29" s="400"/>
      <c r="I29" s="400"/>
      <c r="J29" s="40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6" t="str">
        <f ca="1">D25</f>
        <v>Answer</v>
      </c>
      <c r="E31" s="396"/>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99"/>
      <c r="H32" s="400"/>
      <c r="I32" s="400"/>
      <c r="J32" s="40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1" t="s">
        <v>488</v>
      </c>
      <c r="E33" s="392"/>
      <c r="F33" s="58"/>
      <c r="G33" s="399" t="s">
        <v>15665</v>
      </c>
      <c r="H33" s="400"/>
      <c r="I33" s="400"/>
      <c r="J33" s="40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91"/>
      <c r="E34" s="392"/>
      <c r="F34" s="58"/>
      <c r="G34" s="399"/>
      <c r="H34" s="400"/>
      <c r="I34" s="400"/>
      <c r="J34" s="40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1"/>
      <c r="E35" s="392"/>
      <c r="F35" s="58"/>
      <c r="G35" s="399"/>
      <c r="H35" s="400"/>
      <c r="I35" s="400"/>
      <c r="J35" s="40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6" t="str">
        <f ca="1">D25</f>
        <v>Answer</v>
      </c>
      <c r="E37" s="396"/>
      <c r="F37" s="21"/>
      <c r="G37" s="55" t="str">
        <f ca="1">G25</f>
        <v>Comments</v>
      </c>
      <c r="H37" s="439"/>
      <c r="I37" s="439"/>
      <c r="J37" s="439"/>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1"/>
      <c r="E38" s="392"/>
      <c r="F38" s="58"/>
      <c r="G38" s="399"/>
      <c r="H38" s="400"/>
      <c r="I38" s="400"/>
      <c r="J38" s="40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15" customHeight="1">
      <c r="A39" s="52"/>
      <c r="B39" s="51" t="str">
        <f ca="1">OFFSET(L!$C$1,MATCH("Declaration"&amp;ADDRESS(ROW(),COLUMN(),4),L!$A:$A,0)-1,SL,,)&amp;P39</f>
        <v>Tin  (*)</v>
      </c>
      <c r="C39" s="13"/>
      <c r="D39" s="391" t="s">
        <v>489</v>
      </c>
      <c r="E39" s="392"/>
      <c r="F39" s="58"/>
      <c r="G39" s="399" t="s">
        <v>15664</v>
      </c>
      <c r="H39" s="400"/>
      <c r="I39" s="400"/>
      <c r="J39" s="40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91"/>
      <c r="E40" s="392"/>
      <c r="F40" s="58"/>
      <c r="G40" s="399"/>
      <c r="H40" s="400"/>
      <c r="I40" s="400"/>
      <c r="J40" s="40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1"/>
      <c r="E41" s="392"/>
      <c r="F41" s="58"/>
      <c r="G41" s="399"/>
      <c r="H41" s="400"/>
      <c r="I41" s="400"/>
      <c r="J41" s="40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6" t="str">
        <f ca="1">D25</f>
        <v>Answer</v>
      </c>
      <c r="E43" s="396"/>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1"/>
      <c r="E44" s="392"/>
      <c r="F44" s="58"/>
      <c r="G44" s="399"/>
      <c r="H44" s="400"/>
      <c r="I44" s="400"/>
      <c r="J44" s="40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1" t="s">
        <v>489</v>
      </c>
      <c r="E45" s="392"/>
      <c r="F45" s="58"/>
      <c r="G45" s="399" t="s">
        <v>15666</v>
      </c>
      <c r="H45" s="400"/>
      <c r="I45" s="400"/>
      <c r="J45" s="40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91"/>
      <c r="E46" s="392"/>
      <c r="F46" s="58"/>
      <c r="G46" s="399"/>
      <c r="H46" s="400"/>
      <c r="I46" s="400"/>
      <c r="J46" s="40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1"/>
      <c r="E47" s="392"/>
      <c r="F47" s="58"/>
      <c r="G47" s="399"/>
      <c r="H47" s="400"/>
      <c r="I47" s="400"/>
      <c r="J47" s="40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6" t="str">
        <f ca="1">D25</f>
        <v>Answer</v>
      </c>
      <c r="E49" s="396"/>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1"/>
      <c r="E50" s="392"/>
      <c r="F50" s="58"/>
      <c r="G50" s="399"/>
      <c r="H50" s="400"/>
      <c r="I50" s="400"/>
      <c r="J50" s="40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1" t="s">
        <v>490</v>
      </c>
      <c r="E51" s="392"/>
      <c r="F51" s="58"/>
      <c r="G51" s="399"/>
      <c r="H51" s="400"/>
      <c r="I51" s="400"/>
      <c r="J51" s="40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91"/>
      <c r="E52" s="392"/>
      <c r="F52" s="58"/>
      <c r="G52" s="399"/>
      <c r="H52" s="400"/>
      <c r="I52" s="400"/>
      <c r="J52" s="40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1"/>
      <c r="E53" s="392"/>
      <c r="F53" s="58"/>
      <c r="G53" s="399"/>
      <c r="H53" s="400"/>
      <c r="I53" s="400"/>
      <c r="J53" s="40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6" t="str">
        <f ca="1">D25</f>
        <v>Answer</v>
      </c>
      <c r="E55" s="396"/>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33"/>
      <c r="E56" s="434"/>
      <c r="F56" s="58"/>
      <c r="G56" s="399"/>
      <c r="H56" s="400"/>
      <c r="I56" s="400"/>
      <c r="J56" s="40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33">
        <v>1</v>
      </c>
      <c r="E57" s="434"/>
      <c r="F57" s="58"/>
      <c r="G57" s="399"/>
      <c r="H57" s="400"/>
      <c r="I57" s="400"/>
      <c r="J57" s="40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33"/>
      <c r="E58" s="434"/>
      <c r="F58" s="58"/>
      <c r="G58" s="399"/>
      <c r="H58" s="400"/>
      <c r="I58" s="400"/>
      <c r="J58" s="40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33"/>
      <c r="E59" s="434"/>
      <c r="F59" s="58"/>
      <c r="G59" s="399"/>
      <c r="H59" s="400"/>
      <c r="I59" s="400"/>
      <c r="J59" s="40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6" t="str">
        <f ca="1">D25</f>
        <v>Answer</v>
      </c>
      <c r="E61" s="396"/>
      <c r="F61" s="21"/>
      <c r="G61" s="55" t="str">
        <f ca="1">G25</f>
        <v>Comments</v>
      </c>
      <c r="H61" s="438"/>
      <c r="I61" s="438"/>
      <c r="J61" s="43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7"/>
      <c r="E62" s="398"/>
      <c r="F62" s="58"/>
      <c r="G62" s="399"/>
      <c r="H62" s="400"/>
      <c r="I62" s="400"/>
      <c r="J62" s="40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1" t="s">
        <v>488</v>
      </c>
      <c r="E63" s="392"/>
      <c r="F63" s="58"/>
      <c r="G63" s="399"/>
      <c r="H63" s="400"/>
      <c r="I63" s="400"/>
      <c r="J63" s="40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91"/>
      <c r="E64" s="392"/>
      <c r="F64" s="58"/>
      <c r="G64" s="399"/>
      <c r="H64" s="400"/>
      <c r="I64" s="400"/>
      <c r="J64" s="40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1"/>
      <c r="E65" s="392"/>
      <c r="F65" s="58"/>
      <c r="G65" s="399"/>
      <c r="H65" s="400"/>
      <c r="I65" s="400"/>
      <c r="J65" s="40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6" t="str">
        <f ca="1">D25</f>
        <v>Answer</v>
      </c>
      <c r="E67" s="396"/>
      <c r="F67" s="21"/>
      <c r="G67" s="55" t="str">
        <f ca="1">G25</f>
        <v>Comments</v>
      </c>
      <c r="H67" s="438" t="str">
        <f>IF(Q75="(*)","Click here to enter smelter names","")</f>
        <v/>
      </c>
      <c r="I67" s="438"/>
      <c r="J67" s="43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1"/>
      <c r="E68" s="392"/>
      <c r="F68" s="59"/>
      <c r="G68" s="399"/>
      <c r="H68" s="400"/>
      <c r="I68" s="400"/>
      <c r="J68" s="40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1" t="s">
        <v>488</v>
      </c>
      <c r="E69" s="392"/>
      <c r="F69" s="59"/>
      <c r="G69" s="399"/>
      <c r="H69" s="400"/>
      <c r="I69" s="400"/>
      <c r="J69" s="40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91"/>
      <c r="E70" s="392"/>
      <c r="F70" s="59"/>
      <c r="G70" s="399"/>
      <c r="H70" s="400"/>
      <c r="I70" s="400"/>
      <c r="J70" s="40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1"/>
      <c r="E71" s="392"/>
      <c r="F71" s="61"/>
      <c r="G71" s="399"/>
      <c r="H71" s="400"/>
      <c r="I71" s="400"/>
      <c r="J71" s="40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1" t="str">
        <f ca="1">OFFSET(L!$C$1,MATCH("Declaration"&amp;ADDRESS(ROW(),COLUMN(),4),L!$A:$A,0)-1,SL,,)</f>
        <v>Answer the Following Questions at a Company Level</v>
      </c>
      <c r="C73" s="451"/>
      <c r="D73" s="451"/>
      <c r="E73" s="451"/>
      <c r="F73" s="451"/>
      <c r="G73" s="451"/>
      <c r="H73" s="451"/>
      <c r="I73" s="451"/>
      <c r="J73" s="45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2" t="str">
        <f ca="1">D25</f>
        <v>Answer</v>
      </c>
      <c r="E74" s="402"/>
      <c r="F74" s="64"/>
      <c r="G74" s="402" t="str">
        <f ca="1">G25</f>
        <v>Comments</v>
      </c>
      <c r="H74" s="402" t="e">
        <f>HLOOKUP(SL,LT,$O74,0)</f>
        <v>#NAME?</v>
      </c>
      <c r="I74" s="40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1" t="s">
        <v>488</v>
      </c>
      <c r="E75" s="392"/>
      <c r="F75" s="68"/>
      <c r="G75" s="399"/>
      <c r="H75" s="400"/>
      <c r="I75" s="400"/>
      <c r="J75" s="40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6"/>
      <c r="H76" s="446"/>
      <c r="I76" s="446"/>
      <c r="J76" s="44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1" t="s">
        <v>488</v>
      </c>
      <c r="E77" s="392"/>
      <c r="F77" s="68"/>
      <c r="G77" s="403" t="s">
        <v>15667</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1" t="s">
        <v>488</v>
      </c>
      <c r="E79" s="392"/>
      <c r="F79" s="68"/>
      <c r="G79" s="399"/>
      <c r="H79" s="400"/>
      <c r="I79" s="400"/>
      <c r="J79" s="40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1" t="s">
        <v>488</v>
      </c>
      <c r="E81" s="392"/>
      <c r="F81" s="68"/>
      <c r="G81" s="399"/>
      <c r="H81" s="400"/>
      <c r="I81" s="400"/>
      <c r="J81" s="40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1" t="s">
        <v>15083</v>
      </c>
      <c r="E83" s="392"/>
      <c r="F83" s="68"/>
      <c r="G83" s="399"/>
      <c r="H83" s="400"/>
      <c r="I83" s="400"/>
      <c r="J83" s="40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4" t="s">
        <v>488</v>
      </c>
      <c r="E85" s="445"/>
      <c r="F85" s="68"/>
      <c r="G85" s="399"/>
      <c r="H85" s="400"/>
      <c r="I85" s="400"/>
      <c r="J85" s="40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6"/>
      <c r="H86" s="446"/>
      <c r="I86" s="446"/>
      <c r="J86" s="44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1" t="s">
        <v>488</v>
      </c>
      <c r="E87" s="392"/>
      <c r="F87" s="68"/>
      <c r="G87" s="399"/>
      <c r="H87" s="400"/>
      <c r="I87" s="400"/>
      <c r="J87" s="40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7"/>
      <c r="H88" s="447"/>
      <c r="I88" s="447"/>
      <c r="J88" s="44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1" t="s">
        <v>489</v>
      </c>
      <c r="E89" s="392"/>
      <c r="F89" s="68"/>
      <c r="G89" s="399"/>
      <c r="H89" s="400"/>
      <c r="I89" s="400"/>
      <c r="J89" s="40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3" t="str">
        <f>IF(OR($D$8="",$I$3=""),"","Click here to check required fields completion")</f>
        <v/>
      </c>
      <c r="C90" s="443"/>
      <c r="D90" s="443"/>
      <c r="E90" s="443"/>
      <c r="F90" s="443"/>
      <c r="G90" s="443"/>
      <c r="H90" s="443"/>
      <c r="I90" s="443"/>
      <c r="J90" s="44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1" t="str">
        <f ca="1">OFFSET(L!$C$1,MATCH("General"&amp;"Cpy",L!$A:$A,0)-1,SL,,)</f>
        <v>© 2022 Responsible Minerals Initiative. All rights reserved.</v>
      </c>
      <c r="B91" s="442"/>
      <c r="C91" s="442"/>
      <c r="D91" s="442"/>
      <c r="E91" s="442"/>
      <c r="F91" s="442"/>
      <c r="G91" s="442"/>
      <c r="H91" s="442"/>
      <c r="I91" s="442"/>
      <c r="J91" s="44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6" t="s">
        <v>2504</v>
      </c>
    </row>
    <row r="101" spans="2:2" ht="15.75" hidden="1">
      <c r="B101" s="286" t="s">
        <v>2505</v>
      </c>
    </row>
    <row r="102" spans="2:2" ht="15.75" hidden="1">
      <c r="B102" s="286" t="s">
        <v>2506</v>
      </c>
    </row>
    <row r="103" spans="2:2" ht="15.75" hidden="1">
      <c r="B103" s="286" t="s">
        <v>2507</v>
      </c>
    </row>
    <row r="104" spans="2:2" ht="15.75" hidden="1">
      <c r="B104" s="286" t="s">
        <v>491</v>
      </c>
    </row>
    <row r="105" spans="2:2" ht="15.75" hidden="1">
      <c r="B105" s="286" t="s">
        <v>15083</v>
      </c>
    </row>
    <row r="106" spans="2:2" ht="15.75" hidden="1">
      <c r="B106" s="286" t="s">
        <v>12473</v>
      </c>
    </row>
    <row r="107" spans="2:2" ht="15.75" hidden="1">
      <c r="B107" s="286" t="s">
        <v>489</v>
      </c>
    </row>
    <row r="108" spans="2:2" ht="15.75" hidden="1">
      <c r="B108" s="286" t="s">
        <v>14065</v>
      </c>
    </row>
    <row r="109" spans="2:2" ht="15.75" hidden="1">
      <c r="B109" s="286" t="s">
        <v>14067</v>
      </c>
    </row>
    <row r="110" spans="2:2" ht="15.75" hidden="1">
      <c r="B110" s="286" t="s">
        <v>14068</v>
      </c>
    </row>
    <row r="111" spans="2:2" ht="15.7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0" priority="68" stopIfTrue="1">
      <formula>AND(OR($D$26="No",AND($D$26="Yes",$D$32="No")),OR($D$27="No",AND($D$27="Yes",$D$33="No")),OR($D$28="No",AND($D$28="Yes",$D$34="No")),OR($D$29="No",AND($D$29="Yes",$D$35="No")))</formula>
    </cfRule>
    <cfRule type="expression" dxfId="79" priority="69" stopIfTrue="1">
      <formula>IF(D75="",TRUE)</formula>
    </cfRule>
  </conditionalFormatting>
  <conditionalFormatting sqref="G77:J77">
    <cfRule type="expression" dxfId="78" priority="40" stopIfTrue="1">
      <formula>IF(AND($D$77="Yes",$G$77=""),TRUE)</formula>
    </cfRule>
  </conditionalFormatting>
  <conditionalFormatting sqref="D8:J8">
    <cfRule type="expression" dxfId="77" priority="134" stopIfTrue="1">
      <formula>IF($D$8="",TRUE)</formula>
    </cfRule>
  </conditionalFormatting>
  <conditionalFormatting sqref="D9:G9">
    <cfRule type="expression" dxfId="76" priority="135" stopIfTrue="1">
      <formula>IF($D$9="",TRUE)</formula>
    </cfRule>
  </conditionalFormatting>
  <conditionalFormatting sqref="D15:J15">
    <cfRule type="expression" dxfId="75" priority="136" stopIfTrue="1">
      <formula>IF($D$15="",TRUE)</formula>
    </cfRule>
  </conditionalFormatting>
  <conditionalFormatting sqref="D16:J16">
    <cfRule type="expression" dxfId="74" priority="137" stopIfTrue="1">
      <formula>IF($D$16="",TRUE)</formula>
    </cfRule>
  </conditionalFormatting>
  <conditionalFormatting sqref="D17:J17">
    <cfRule type="expression" dxfId="73" priority="5" stopIfTrue="1">
      <formula>IF($D$17="",TRUE)</formula>
    </cfRule>
  </conditionalFormatting>
  <conditionalFormatting sqref="D22:E22">
    <cfRule type="expression" dxfId="72" priority="142" stopIfTrue="1">
      <formula>IF($D$22="",TRUE)</formula>
    </cfRule>
  </conditionalFormatting>
  <conditionalFormatting sqref="D10:J10">
    <cfRule type="expression" dxfId="71" priority="39" stopIfTrue="1">
      <formula>IF($D$9=$Q$9,TRUE)</formula>
    </cfRule>
    <cfRule type="expression" dxfId="70" priority="149" stopIfTrue="1">
      <formula>IF(AND($D$10="",$D$9=$R$9),TRUE)</formula>
    </cfRule>
  </conditionalFormatting>
  <conditionalFormatting sqref="D34:E34 D40:E40 D52:E52 D58:E58 D64:E64 D70:E70">
    <cfRule type="expression" dxfId="69" priority="32" stopIfTrue="1">
      <formula>$P$28=""</formula>
    </cfRule>
  </conditionalFormatting>
  <conditionalFormatting sqref="D35:E35 D41:E41 D53:E53 D59:E59 D65:E65 D71:E71">
    <cfRule type="expression" dxfId="68" priority="147" stopIfTrue="1">
      <formula>$P$29=""</formula>
    </cfRule>
  </conditionalFormatting>
  <conditionalFormatting sqref="D32:E32">
    <cfRule type="expression" dxfId="67" priority="125" stopIfTrue="1">
      <formula>$P$26=""</formula>
    </cfRule>
  </conditionalFormatting>
  <conditionalFormatting sqref="D32:E32">
    <cfRule type="expression" dxfId="66" priority="38" stopIfTrue="1">
      <formula>IF(AND(OR($D$26="Yes",$D$26=""),$D$32=""),1,0)</formula>
    </cfRule>
  </conditionalFormatting>
  <conditionalFormatting sqref="D38 D50 D56 D62 D68">
    <cfRule type="expression" dxfId="65" priority="34" stopIfTrue="1">
      <formula>$P$32=""</formula>
    </cfRule>
  </conditionalFormatting>
  <conditionalFormatting sqref="D39:E39 D51 D57 D63 D69">
    <cfRule type="expression" dxfId="64" priority="33" stopIfTrue="1">
      <formula>$P$33=""</formula>
    </cfRule>
  </conditionalFormatting>
  <conditionalFormatting sqref="D40 D52 D58 D64 D70">
    <cfRule type="expression" dxfId="63" priority="23" stopIfTrue="1">
      <formula>$P$34=""</formula>
    </cfRule>
    <cfRule type="expression" dxfId="62" priority="145" stopIfTrue="1">
      <formula>IF(AND(OR($D$28="Yes",$D$28=""),D40=""),1,0)</formula>
    </cfRule>
  </conditionalFormatting>
  <conditionalFormatting sqref="D41 D53 D59 D65 D71">
    <cfRule type="expression" dxfId="61" priority="31" stopIfTrue="1">
      <formula>$P$35=""</formula>
    </cfRule>
  </conditionalFormatting>
  <conditionalFormatting sqref="D38:E38 D50:E50 D56:E56 D62:E62 D68:E68">
    <cfRule type="expression" dxfId="60" priority="36" stopIfTrue="1">
      <formula>$P$26=""</formula>
    </cfRule>
    <cfRule type="expression" dxfId="59" priority="37" stopIfTrue="1">
      <formula>IF(AND(OR($D$26="Yes",$D$26=""),D38=""),1,0)</formula>
    </cfRule>
  </conditionalFormatting>
  <conditionalFormatting sqref="G85:J85">
    <cfRule type="expression" dxfId="58" priority="30" stopIfTrue="1">
      <formula>IF(AND($D$85="Yes, using other format (describe)",$G$85=""),TRUE)</formula>
    </cfRule>
  </conditionalFormatting>
  <conditionalFormatting sqref="D39:E39 D51:E51 D57:E57 D63:E63 D69:E69">
    <cfRule type="expression" dxfId="57" priority="143" stopIfTrue="1">
      <formula>$P$39=""</formula>
    </cfRule>
    <cfRule type="expression" dxfId="56" priority="144" stopIfTrue="1">
      <formula>IF(AND(OR($D$27="Yes",$D$27=""),D39=""),1,0)</formula>
    </cfRule>
  </conditionalFormatting>
  <conditionalFormatting sqref="D33:E33">
    <cfRule type="expression" dxfId="55" priority="25" stopIfTrue="1">
      <formula>IF(AND(OR($D$27="Yes",$D$27=""),$D$33=""),1,0)</formula>
    </cfRule>
    <cfRule type="expression" dxfId="54" priority="26" stopIfTrue="1">
      <formula>$P$27=""</formula>
    </cfRule>
  </conditionalFormatting>
  <conditionalFormatting sqref="D34:E34">
    <cfRule type="expression" dxfId="53" priority="146" stopIfTrue="1">
      <formula>IF(AND(OR($D$28="Yes",$D$28=""),$D$34=""),1,0)</formula>
    </cfRule>
  </conditionalFormatting>
  <conditionalFormatting sqref="D41:E41 D53:E53 D59:E59 D65:E65 D71:E71">
    <cfRule type="expression" dxfId="52" priority="148" stopIfTrue="1">
      <formula>IF(AND(OR($D$29="Yes",$D$29=""),D41=""),1,0)</formula>
    </cfRule>
  </conditionalFormatting>
  <conditionalFormatting sqref="D35:E35">
    <cfRule type="expression" dxfId="51" priority="22" stopIfTrue="1">
      <formula>IF(AND(OR($D$29="Yes",$D$29=""),$D$35=""),1,0)</formula>
    </cfRule>
  </conditionalFormatting>
  <conditionalFormatting sqref="D20:J20">
    <cfRule type="expression" dxfId="50" priority="18" stopIfTrue="1">
      <formula>IF($D$20="",TRUE)</formula>
    </cfRule>
  </conditionalFormatting>
  <conditionalFormatting sqref="D46:E46">
    <cfRule type="expression" dxfId="49" priority="8" stopIfTrue="1">
      <formula>$P$28=""</formula>
    </cfRule>
  </conditionalFormatting>
  <conditionalFormatting sqref="D47:E47">
    <cfRule type="expression" dxfId="48" priority="16" stopIfTrue="1">
      <formula>$P$29=""</formula>
    </cfRule>
  </conditionalFormatting>
  <conditionalFormatting sqref="D44">
    <cfRule type="expression" dxfId="47" priority="10" stopIfTrue="1">
      <formula>$P$32=""</formula>
    </cfRule>
  </conditionalFormatting>
  <conditionalFormatting sqref="D45">
    <cfRule type="expression" dxfId="46" priority="9" stopIfTrue="1">
      <formula>$P$33=""</formula>
    </cfRule>
  </conditionalFormatting>
  <conditionalFormatting sqref="D46">
    <cfRule type="expression" dxfId="45" priority="6" stopIfTrue="1">
      <formula>$P$34=""</formula>
    </cfRule>
    <cfRule type="expression" dxfId="44" priority="15" stopIfTrue="1">
      <formula>IF(AND(OR($D$28="Yes",$D$28=""),D46=""),1,0)</formula>
    </cfRule>
  </conditionalFormatting>
  <conditionalFormatting sqref="D47">
    <cfRule type="expression" dxfId="43" priority="7" stopIfTrue="1">
      <formula>$P$35=""</formula>
    </cfRule>
  </conditionalFormatting>
  <conditionalFormatting sqref="D44:E44">
    <cfRule type="expression" dxfId="42" priority="11" stopIfTrue="1">
      <formula>$P$26=""</formula>
    </cfRule>
    <cfRule type="expression" dxfId="41" priority="12" stopIfTrue="1">
      <formula>IF(AND(OR($D$26="Yes",$D$26=""),D44=""),1,0)</formula>
    </cfRule>
  </conditionalFormatting>
  <conditionalFormatting sqref="D45:E45">
    <cfRule type="expression" dxfId="40" priority="13" stopIfTrue="1">
      <formula>$P$39=""</formula>
    </cfRule>
    <cfRule type="expression" dxfId="39" priority="14" stopIfTrue="1">
      <formula>IF(AND(OR($D$27="Yes",$D$27=""),D45=""),1,0)</formula>
    </cfRule>
  </conditionalFormatting>
  <conditionalFormatting sqref="D47:E47">
    <cfRule type="expression" dxfId="38" priority="17" stopIfTrue="1">
      <formula>IF(AND(OR($D$29="Yes",$D$29=""),D47=""),1,0)</formula>
    </cfRule>
  </conditionalFormatting>
  <conditionalFormatting sqref="D18:J18">
    <cfRule type="expression" dxfId="37" priority="139" stopIfTrue="1">
      <formula>IF($D$18="",TRUE)</formula>
    </cfRule>
  </conditionalFormatting>
  <conditionalFormatting sqref="D26:E26">
    <cfRule type="expression" dxfId="36" priority="1" stopIfTrue="1">
      <formula>IF($D$26="",TRUE)</formula>
    </cfRule>
  </conditionalFormatting>
  <conditionalFormatting sqref="D27:E27">
    <cfRule type="expression" dxfId="35" priority="2" stopIfTrue="1">
      <formula>IF($D$27="",TRUE)</formula>
    </cfRule>
  </conditionalFormatting>
  <conditionalFormatting sqref="D28:E28">
    <cfRule type="expression" dxfId="34" priority="3" stopIfTrue="1">
      <formula>IF($D$28="",TRUE)</formula>
    </cfRule>
  </conditionalFormatting>
  <conditionalFormatting sqref="D29:E29">
    <cfRule type="expression" dxfId="33" priority="4" stopIfTrue="1">
      <formula>IF($D$29="",TRUE)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641406F-3A56-4ACB-A946-9CE7A0E8D445}"/>
    <hyperlink ref="D20" r:id="rId4" xr:uid="{78259B4D-B432-4CFB-8DDF-1D331E416780}"/>
    <hyperlink ref="G77" r:id="rId5" xr:uid="{7FC6CA19-A641-4D97-B2B7-490E42F83F5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N5" sqref="N5:Q15"/>
    </sheetView>
  </sheetViews>
  <sheetFormatPr defaultColWidth="8.875" defaultRowHeight="12.75"/>
  <cols>
    <col min="1" max="1" width="13.625" style="271" customWidth="1"/>
    <col min="2" max="2" width="13.375" style="276" customWidth="1"/>
    <col min="3" max="3" width="40.625" style="276" customWidth="1"/>
    <col min="4" max="4" width="30.625" style="276" customWidth="1"/>
    <col min="5" max="5" width="20.875" style="276" customWidth="1"/>
    <col min="6" max="7" width="13.875" style="276" customWidth="1"/>
    <col min="8" max="8" width="25.125" style="276" customWidth="1"/>
    <col min="9" max="9" width="24.125" style="276" customWidth="1"/>
    <col min="10" max="10" width="18.375" style="276" customWidth="1"/>
    <col min="11" max="11" width="27.375" style="276" customWidth="1"/>
    <col min="12" max="12" width="20.625" style="276" customWidth="1"/>
    <col min="13" max="13" width="35.125" style="276" customWidth="1"/>
    <col min="14" max="14" width="42.125" style="276" customWidth="1"/>
    <col min="15" max="15" width="32.125" style="276" customWidth="1"/>
    <col min="16" max="16" width="22.875" style="276" customWidth="1"/>
    <col min="17" max="17" width="43.625" style="276" customWidth="1"/>
    <col min="18" max="18" width="35.875" style="276" hidden="1" customWidth="1"/>
    <col min="19" max="20" width="17.875" style="276" hidden="1" customWidth="1"/>
    <col min="21" max="21" width="8.875" style="275" hidden="1" customWidth="1"/>
    <col min="22" max="22" width="6.125" style="275" hidden="1" customWidth="1"/>
    <col min="23" max="23" width="8.625" style="275" hidden="1" customWidth="1"/>
    <col min="24" max="24" width="8.875" style="275" hidden="1" customWidth="1"/>
    <col min="25" max="26" width="4.375" style="275" hidden="1" customWidth="1"/>
    <col min="27" max="27" width="4.375" style="276" hidden="1" customWidth="1"/>
    <col min="28" max="28" width="7.875" style="276" hidden="1" customWidth="1"/>
    <col min="29" max="33" width="4.375" style="276" hidden="1" customWidth="1"/>
    <col min="34" max="34" width="14.625" style="276" hidden="1" customWidth="1"/>
    <col min="35" max="39" width="8.875" style="276" customWidth="1"/>
    <col min="40" max="16384" width="8.875" style="276"/>
  </cols>
  <sheetData>
    <row r="1" spans="1:34" s="263" customFormat="1" ht="16.149999999999999"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52" t="str">
        <f ca="1">OFFSET(L!$C$1,MATCH("Smelter List"&amp;ADDRESS(ROW(),COLUMN(),4),L!$A:$A,0)-1,SL,,)</f>
        <v>Link to "RMAP Conformant Smelter List"</v>
      </c>
      <c r="K2" s="453"/>
      <c r="L2" s="453"/>
      <c r="M2" s="453"/>
      <c r="N2" s="453"/>
      <c r="O2" s="453"/>
      <c r="P2" s="231"/>
      <c r="Q2" s="232"/>
      <c r="R2" s="233"/>
      <c r="S2" s="233"/>
      <c r="T2" s="233"/>
      <c r="U2" s="261"/>
      <c r="V2" s="261"/>
      <c r="W2" s="262"/>
      <c r="X2" s="261"/>
      <c r="Y2" s="261"/>
      <c r="Z2" s="261"/>
      <c r="AH2" s="174" t="s">
        <v>488</v>
      </c>
    </row>
    <row r="3" spans="1:34" s="263" customFormat="1" ht="173.45" customHeight="1">
      <c r="A3" s="202"/>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64"/>
      <c r="G3" s="455" t="str">
        <f ca="1">OFFSET(L!$C$1,MATCH("General"&amp;"Cpy",L!$A:$A,0)-1,SL,,)</f>
        <v>© 2022 Responsible Minerals Initiative. All rights reserved.</v>
      </c>
      <c r="H3" s="455"/>
      <c r="I3" s="456"/>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78.75">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899999999999999" customHeight="1">
      <c r="A5" s="355" t="s">
        <v>775</v>
      </c>
      <c r="B5" s="215" t="s">
        <v>1131</v>
      </c>
      <c r="C5" s="219" t="str">
        <f ca="1">IF(LEN(A5)=0,"",INDEX('Smelter Look-up'!$C:$C,MATCH($A5,'Smelter Look-up'!$E:$E,0)))</f>
        <v>Mineracao Taboca S.A.</v>
      </c>
      <c r="D5" s="277"/>
      <c r="E5" s="215" t="str">
        <f ca="1">IF(ISERROR($V5),"",OFFSET('Smelter Look-up'!$D$4,$V5-4,0)&amp;"")</f>
        <v>BRAZIL</v>
      </c>
      <c r="F5" s="215" t="str">
        <f ca="1">IF(ISERROR($V5),"",OFFSET('Smelter Look-up'!$E$4,$V5-4,0))</f>
        <v>CID001173</v>
      </c>
      <c r="G5" s="215" t="str">
        <f ca="1">IF(C5=$X$4,IF(ISERROR($V5),"Enter smelter details","RMI"),IF(ISERROR($V5),"",OFFSET('Smelter Look-up'!$F$4,$V5-4,0)))</f>
        <v>RMI</v>
      </c>
      <c r="H5" s="216">
        <f ca="1">IF(ISERROR($V5),"",OFFSET('Smelter Look-up'!$G$4,$V5-4,0))</f>
        <v>0</v>
      </c>
      <c r="I5" s="217" t="str">
        <f ca="1">IF(ISERROR($V5),"",OFFSET('Smelter Look-up'!$H$4,$V5-4,0))</f>
        <v>Bairro Guarapiranga</v>
      </c>
      <c r="J5" s="217" t="str">
        <f ca="1">IF(ISERROR($V5),"",OFFSET('Smelter Look-up'!$I$4,$V5-4,0))</f>
        <v>São Paulo</v>
      </c>
      <c r="K5" s="267"/>
      <c r="L5" s="267"/>
      <c r="M5" s="267"/>
      <c r="N5" s="356" t="s">
        <v>15668</v>
      </c>
      <c r="O5" s="356" t="s">
        <v>15668</v>
      </c>
      <c r="P5" s="356" t="s">
        <v>15668</v>
      </c>
      <c r="Q5" s="357" t="s">
        <v>15669</v>
      </c>
      <c r="R5" s="215" t="str">
        <f ca="1">IF(ISERROR($V5),"",OFFSET('Smelter Look-up'!$C$4,$V5-4,0)&amp;"")</f>
        <v>Mineracao Taboca S.A.</v>
      </c>
      <c r="S5" s="222" t="str">
        <f t="shared" ref="S5:S36" ca="1" si="0">IF(B5="","",IF(ISERROR(MATCH($E5,CL,0)),"Unknown",INDIRECT("'C'!$A$"&amp;MATCH($E5,CL,0)+1)))</f>
        <v>BR</v>
      </c>
      <c r="T5" s="222" t="str">
        <f ca="1">IF(B5="","",IF(ISERROR(MATCH($J5,SorP!$B$1:$B$6230,0)),"",INDIRECT("'SorP'!$A$"&amp;MATCH($J5,SorP!$B$1:$B$6230,0))))</f>
        <v>BR-SP</v>
      </c>
      <c r="U5" s="238"/>
      <c r="V5" s="269">
        <f ca="1">IF(C5="",NA(),IF(OR(C5="Smelter not listed",C5="Smelter not yet identified"),MATCH($B5&amp;$D5,'Smelter Look-up'!$J:$J,0),MATCH($B5&amp;$C5,'Smelter Look-up'!$J:$J,0)))</f>
        <v>464</v>
      </c>
      <c r="W5" s="270"/>
      <c r="X5" s="270">
        <f t="shared" ref="X5:X36" ca="1" si="1">IF(AND(C5="Smelter not listed",OR(LEN(D5)=0,LEN(E5)=0)),1,0)</f>
        <v>0</v>
      </c>
      <c r="Y5" s="270"/>
      <c r="Z5" s="270"/>
      <c r="AB5" s="272" t="str">
        <f t="shared" ref="AB5:AB36" ca="1" si="2">B5&amp;C5</f>
        <v>TinMineracao Taboca S.A.</v>
      </c>
    </row>
    <row r="6" spans="1:34" s="271" customFormat="1" ht="19.899999999999999" customHeight="1">
      <c r="A6" s="355" t="s">
        <v>774</v>
      </c>
      <c r="B6" s="215" t="s">
        <v>1131</v>
      </c>
      <c r="C6" s="219" t="str">
        <f ca="1">IF(LEN(A6)=0,"",INDEX('Smelter Look-up'!$C:$C,MATCH($A6,'Smelter Look-up'!$E:$E,0)))</f>
        <v>Malaysia Smelting Corporation (MSC)</v>
      </c>
      <c r="D6" s="277"/>
      <c r="E6" s="215" t="str">
        <f ca="1">IF(ISERROR($V6),"",OFFSET('Smelter Look-up'!$D$4,$V6-4,0)&amp;"")</f>
        <v>MALAYSIA</v>
      </c>
      <c r="F6" s="215" t="str">
        <f ca="1">IF(ISERROR($V6),"",OFFSET('Smelter Look-up'!$E$4,$V6-4,0))</f>
        <v>CID001105</v>
      </c>
      <c r="G6" s="215" t="str">
        <f ca="1">IF(C6=$X$4,IF(ISERROR($V6),"Enter smelter details","RMI"),IF(ISERROR($V6),"",OFFSET('Smelter Look-up'!$F$4,$V6-4,0)))</f>
        <v>RMI</v>
      </c>
      <c r="H6" s="216">
        <f ca="1">IF(ISERROR($V6),"",OFFSET('Smelter Look-up'!$G$4,$V6-4,0))</f>
        <v>0</v>
      </c>
      <c r="I6" s="217" t="str">
        <f ca="1">IF(ISERROR($V6),"",OFFSET('Smelter Look-up'!$H$4,$V6-4,0))</f>
        <v>Butterworth</v>
      </c>
      <c r="J6" s="217" t="str">
        <f ca="1">IF(ISERROR($V6),"",OFFSET('Smelter Look-up'!$I$4,$V6-4,0))</f>
        <v>Pulau Pinang</v>
      </c>
      <c r="K6" s="267"/>
      <c r="L6" s="267"/>
      <c r="M6" s="267"/>
      <c r="N6" s="356" t="s">
        <v>15668</v>
      </c>
      <c r="O6" s="356" t="s">
        <v>15668</v>
      </c>
      <c r="P6" s="356" t="s">
        <v>15668</v>
      </c>
      <c r="Q6" s="357" t="s">
        <v>15669</v>
      </c>
      <c r="R6" s="215" t="str">
        <f ca="1">IF(ISERROR($V6),"",OFFSET('Smelter Look-up'!$C$4,$V6-4,0)&amp;"")</f>
        <v>Malaysia Smelting Corporation (MSC)</v>
      </c>
      <c r="S6" s="222" t="str">
        <f t="shared" ca="1" si="0"/>
        <v>MY</v>
      </c>
      <c r="T6" s="222" t="str">
        <f ca="1">IF(B6="","",IF(ISERROR(MATCH($J6,SorP!$B$1:$B$6230,0)),"",INDIRECT("'SorP'!$A$"&amp;MATCH($J6,SorP!$B$1:$B$6230,0))))</f>
        <v>MY-07</v>
      </c>
      <c r="U6" s="238"/>
      <c r="V6" s="269">
        <f ca="1">IF(C6="",NA(),IF(OR(C6="Smelter not listed",C6="Smelter not yet identified"),MATCH($B6&amp;$D6,'Smelter Look-up'!$J:$J,0),MATCH($B6&amp;$C6,'Smelter Look-up'!$J:$J,0)))</f>
        <v>457</v>
      </c>
      <c r="W6" s="270"/>
      <c r="X6" s="270">
        <f t="shared" ca="1" si="1"/>
        <v>0</v>
      </c>
      <c r="Y6" s="270"/>
      <c r="Z6" s="270"/>
      <c r="AB6" s="272" t="str">
        <f t="shared" ca="1" si="2"/>
        <v>TinMalaysia Smelting Corporation (MSC)</v>
      </c>
    </row>
    <row r="7" spans="1:34" s="271" customFormat="1" ht="19.899999999999999" customHeight="1">
      <c r="A7" s="355" t="s">
        <v>788</v>
      </c>
      <c r="B7" s="215" t="s">
        <v>1131</v>
      </c>
      <c r="C7" s="219" t="str">
        <f ca="1">IF(LEN(A7)=0,"",INDEX('Smelter Look-up'!$C:$C,MATCH($A7,'Smelter Look-up'!$E:$E,0)))</f>
        <v>Thaisarco</v>
      </c>
      <c r="D7" s="277"/>
      <c r="E7" s="215" t="str">
        <f ca="1">IF(ISERROR($V7),"",OFFSET('Smelter Look-up'!$D$4,$V7-4,0)&amp;"")</f>
        <v>THAILAND</v>
      </c>
      <c r="F7" s="215" t="str">
        <f ca="1">IF(ISERROR($V7),"",OFFSET('Smelter Look-up'!$E$4,$V7-4,0))</f>
        <v>CID001898</v>
      </c>
      <c r="G7" s="215" t="str">
        <f ca="1">IF(C7=$X$4,IF(ISERROR($V7),"Enter smelter details","RMI"),IF(ISERROR($V7),"",OFFSET('Smelter Look-up'!$F$4,$V7-4,0)))</f>
        <v>RMI</v>
      </c>
      <c r="H7" s="216">
        <f ca="1">IF(ISERROR($V7),"",OFFSET('Smelter Look-up'!$G$4,$V7-4,0))</f>
        <v>0</v>
      </c>
      <c r="I7" s="217" t="str">
        <f ca="1">IF(ISERROR($V7),"",OFFSET('Smelter Look-up'!$H$4,$V7-4,0))</f>
        <v>Amphur Muang</v>
      </c>
      <c r="J7" s="217" t="str">
        <f ca="1">IF(ISERROR($V7),"",OFFSET('Smelter Look-up'!$I$4,$V7-4,0))</f>
        <v>Phuket</v>
      </c>
      <c r="K7" s="267"/>
      <c r="L7" s="267"/>
      <c r="M7" s="267"/>
      <c r="N7" s="356" t="s">
        <v>15668</v>
      </c>
      <c r="O7" s="356" t="s">
        <v>15668</v>
      </c>
      <c r="P7" s="356" t="s">
        <v>15668</v>
      </c>
      <c r="Q7" s="357" t="s">
        <v>15669</v>
      </c>
      <c r="R7" s="215" t="str">
        <f ca="1">IF(ISERROR($V7),"",OFFSET('Smelter Look-up'!$C$4,$V7-4,0)&amp;"")</f>
        <v>Thaisarco</v>
      </c>
      <c r="S7" s="222" t="str">
        <f t="shared" ca="1" si="0"/>
        <v>TH</v>
      </c>
      <c r="T7" s="222" t="str">
        <f ca="1">IF(B7="","",IF(ISERROR(MATCH($J7,SorP!$B$1:$B$6230,0)),"",INDIRECT("'SorP'!$A$"&amp;MATCH($J7,SorP!$B$1:$B$6230,0))))</f>
        <v>TH-83</v>
      </c>
      <c r="U7" s="238"/>
      <c r="V7" s="269">
        <f ca="1">IF(C7="",NA(),IF(OR(C7="Smelter not listed",C7="Smelter not yet identified"),MATCH($B7&amp;$D7,'Smelter Look-up'!$J:$J,0),MATCH($B7&amp;$C7,'Smelter Look-up'!$J:$J,0)))</f>
        <v>523</v>
      </c>
      <c r="W7" s="270"/>
      <c r="X7" s="270">
        <f t="shared" ca="1" si="1"/>
        <v>0</v>
      </c>
      <c r="Y7" s="270"/>
      <c r="Z7" s="270"/>
      <c r="AB7" s="272" t="str">
        <f t="shared" ca="1" si="2"/>
        <v>TinThaisarco</v>
      </c>
    </row>
    <row r="8" spans="1:34" s="271" customFormat="1" ht="19.899999999999999" customHeight="1">
      <c r="A8" s="355" t="s">
        <v>804</v>
      </c>
      <c r="B8" s="215" t="s">
        <v>1131</v>
      </c>
      <c r="C8" s="219" t="str">
        <f ca="1">IF(LEN(A8)=0,"",INDEX('Smelter Look-up'!$C:$C,MATCH($A8,'Smelter Look-up'!$E:$E,0)))</f>
        <v>PT Timah Tbk Kundur</v>
      </c>
      <c r="D8" s="277"/>
      <c r="E8" s="215" t="str">
        <f ca="1">IF(ISERROR($V8),"",OFFSET('Smelter Look-up'!$D$4,$V8-4,0)&amp;"")</f>
        <v>INDONESIA</v>
      </c>
      <c r="F8" s="215" t="str">
        <f ca="1">IF(ISERROR($V8),"",OFFSET('Smelter Look-up'!$E$4,$V8-4,0))</f>
        <v>CID001477</v>
      </c>
      <c r="G8" s="215" t="str">
        <f ca="1">IF(C8=$X$4,IF(ISERROR($V8),"Enter smelter details","RMI"),IF(ISERROR($V8),"",OFFSET('Smelter Look-up'!$F$4,$V8-4,0)))</f>
        <v>RMI</v>
      </c>
      <c r="H8" s="216">
        <f ca="1">IF(ISERROR($V8),"",OFFSET('Smelter Look-up'!$G$4,$V8-4,0))</f>
        <v>0</v>
      </c>
      <c r="I8" s="217" t="str">
        <f ca="1">IF(ISERROR($V8),"",OFFSET('Smelter Look-up'!$H$4,$V8-4,0))</f>
        <v>Kundur</v>
      </c>
      <c r="J8" s="217" t="str">
        <f ca="1">IF(ISERROR($V8),"",OFFSET('Smelter Look-up'!$I$4,$V8-4,0))</f>
        <v>Riau</v>
      </c>
      <c r="K8" s="267"/>
      <c r="L8" s="267"/>
      <c r="M8" s="267"/>
      <c r="N8" s="356" t="s">
        <v>15668</v>
      </c>
      <c r="O8" s="356" t="s">
        <v>15668</v>
      </c>
      <c r="P8" s="356" t="s">
        <v>15668</v>
      </c>
      <c r="Q8" s="357" t="s">
        <v>15669</v>
      </c>
      <c r="R8" s="215" t="str">
        <f ca="1">IF(ISERROR($V8),"",OFFSET('Smelter Look-up'!$C$4,$V8-4,0)&amp;"")</f>
        <v>PT Timah Tbk Kundur</v>
      </c>
      <c r="S8" s="222" t="str">
        <f t="shared" ca="1" si="0"/>
        <v>ID</v>
      </c>
      <c r="T8" s="222" t="str">
        <f ca="1">IF(B8="","",IF(ISERROR(MATCH($J8,SorP!$B$1:$B$6230,0)),"",INDIRECT("'SorP'!$A$"&amp;MATCH($J8,SorP!$B$1:$B$6230,0))))</f>
        <v>ID-RI</v>
      </c>
      <c r="U8" s="238"/>
      <c r="V8" s="269">
        <f ca="1">IF(C8="",NA(),IF(OR(C8="Smelter not listed",C8="Smelter not yet identified"),MATCH($B8&amp;$D8,'Smelter Look-up'!$J:$J,0),MATCH($B8&amp;$C8,'Smelter Look-up'!$J:$J,0)))</f>
        <v>508</v>
      </c>
      <c r="W8" s="270"/>
      <c r="X8" s="270">
        <f t="shared" ca="1" si="1"/>
        <v>0</v>
      </c>
      <c r="Y8" s="270"/>
      <c r="Z8" s="270"/>
      <c r="AB8" s="272" t="str">
        <f t="shared" ca="1" si="2"/>
        <v>TinPT Timah Tbk Kundur</v>
      </c>
    </row>
    <row r="9" spans="1:34" s="271" customFormat="1" ht="19.899999999999999" customHeight="1">
      <c r="A9" s="355" t="s">
        <v>784</v>
      </c>
      <c r="B9" s="215" t="s">
        <v>1131</v>
      </c>
      <c r="C9" s="219" t="str">
        <f ca="1">IF(LEN(A9)=0,"",INDEX('Smelter Look-up'!$C:$C,MATCH($A9,'Smelter Look-up'!$E:$E,0)))</f>
        <v>PT Timah Tbk Mentok</v>
      </c>
      <c r="D9" s="277"/>
      <c r="E9" s="215" t="str">
        <f ca="1">IF(ISERROR($V9),"",OFFSET('Smelter Look-up'!$D$4,$V9-4,0)&amp;"")</f>
        <v>INDONESIA</v>
      </c>
      <c r="F9" s="215" t="str">
        <f ca="1">IF(ISERROR($V9),"",OFFSET('Smelter Look-up'!$E$4,$V9-4,0))</f>
        <v>CID001482</v>
      </c>
      <c r="G9" s="215" t="str">
        <f ca="1">IF(C9=$X$4,IF(ISERROR($V9),"Enter smelter details","RMI"),IF(ISERROR($V9),"",OFFSET('Smelter Look-up'!$F$4,$V9-4,0)))</f>
        <v>RMI</v>
      </c>
      <c r="H9" s="216">
        <f ca="1">IF(ISERROR($V9),"",OFFSET('Smelter Look-up'!$G$4,$V9-4,0))</f>
        <v>0</v>
      </c>
      <c r="I9" s="217" t="str">
        <f ca="1">IF(ISERROR($V9),"",OFFSET('Smelter Look-up'!$H$4,$V9-4,0))</f>
        <v>Mentok</v>
      </c>
      <c r="J9" s="217" t="str">
        <f ca="1">IF(ISERROR($V9),"",OFFSET('Smelter Look-up'!$I$4,$V9-4,0))</f>
        <v>Kepulauan Bangka Belitung</v>
      </c>
      <c r="K9" s="267"/>
      <c r="L9" s="267"/>
      <c r="M9" s="267"/>
      <c r="N9" s="356" t="s">
        <v>15668</v>
      </c>
      <c r="O9" s="356" t="s">
        <v>15668</v>
      </c>
      <c r="P9" s="356" t="s">
        <v>15668</v>
      </c>
      <c r="Q9" s="357" t="s">
        <v>15669</v>
      </c>
      <c r="R9" s="215" t="str">
        <f ca="1">IF(ISERROR($V9),"",OFFSET('Smelter Look-up'!$C$4,$V9-4,0)&amp;"")</f>
        <v>PT Timah Tbk Mentok</v>
      </c>
      <c r="S9" s="222" t="str">
        <f t="shared" ca="1" si="0"/>
        <v>ID</v>
      </c>
      <c r="T9" s="222" t="str">
        <f ca="1">IF(B9="","",IF(ISERROR(MATCH($J9,SorP!$B$1:$B$6230,0)),"",INDIRECT("'SorP'!$A$"&amp;MATCH($J9,SorP!$B$1:$B$6230,0))))</f>
        <v>ID-BB</v>
      </c>
      <c r="U9" s="238"/>
      <c r="V9" s="269">
        <f ca="1">IF(C9="",NA(),IF(OR(C9="Smelter not listed",C9="Smelter not yet identified"),MATCH($B9&amp;$D9,'Smelter Look-up'!$J:$J,0),MATCH($B9&amp;$C9,'Smelter Look-up'!$J:$J,0)))</f>
        <v>509</v>
      </c>
      <c r="W9" s="270"/>
      <c r="X9" s="270">
        <f t="shared" ca="1" si="1"/>
        <v>0</v>
      </c>
      <c r="Y9" s="270"/>
      <c r="Z9" s="270"/>
      <c r="AB9" s="272" t="str">
        <f t="shared" ca="1" si="2"/>
        <v>TinPT Timah Tbk Mentok</v>
      </c>
    </row>
    <row r="10" spans="1:34" s="271" customFormat="1" ht="19.899999999999999" customHeight="1">
      <c r="A10" s="355" t="s">
        <v>1829</v>
      </c>
      <c r="B10" s="215" t="s">
        <v>1131</v>
      </c>
      <c r="C10" s="219" t="str">
        <f ca="1">IF(LEN(A10)=0,"",INDEX('Smelter Look-up'!$C:$C,MATCH($A10,'Smelter Look-up'!$E:$E,0)))</f>
        <v>Metallo Belgium N.V.</v>
      </c>
      <c r="D10" s="277"/>
      <c r="E10" s="215" t="str">
        <f ca="1">IF(ISERROR($V10),"",OFFSET('Smelter Look-up'!$D$4,$V10-4,0)&amp;"")</f>
        <v>BELGIUM</v>
      </c>
      <c r="F10" s="215" t="str">
        <f ca="1">IF(ISERROR($V10),"",OFFSET('Smelter Look-up'!$E$4,$V10-4,0))</f>
        <v>CID002773</v>
      </c>
      <c r="G10" s="215" t="str">
        <f ca="1">IF(C10=$X$4,IF(ISERROR($V10),"Enter smelter details","RMI"),IF(ISERROR($V10),"",OFFSET('Smelter Look-up'!$F$4,$V10-4,0)))</f>
        <v>RMI</v>
      </c>
      <c r="H10" s="216">
        <f ca="1">IF(ISERROR($V10),"",OFFSET('Smelter Look-up'!$G$4,$V10-4,0))</f>
        <v>0</v>
      </c>
      <c r="I10" s="217" t="str">
        <f ca="1">IF(ISERROR($V10),"",OFFSET('Smelter Look-up'!$H$4,$V10-4,0))</f>
        <v>Beerse</v>
      </c>
      <c r="J10" s="217" t="str">
        <f ca="1">IF(ISERROR($V10),"",OFFSET('Smelter Look-up'!$I$4,$V10-4,0))</f>
        <v>Antwerpen</v>
      </c>
      <c r="K10" s="267"/>
      <c r="L10" s="267"/>
      <c r="M10" s="267"/>
      <c r="N10" s="356" t="s">
        <v>15668</v>
      </c>
      <c r="O10" s="356" t="s">
        <v>15668</v>
      </c>
      <c r="P10" s="356" t="s">
        <v>15668</v>
      </c>
      <c r="Q10" s="357" t="s">
        <v>15669</v>
      </c>
      <c r="R10" s="215" t="str">
        <f ca="1">IF(ISERROR($V10),"",OFFSET('Smelter Look-up'!$C$4,$V10-4,0)&amp;"")</f>
        <v>Metallo Belgium N.V.</v>
      </c>
      <c r="S10" s="222" t="str">
        <f t="shared" ca="1" si="0"/>
        <v>BE</v>
      </c>
      <c r="T10" s="222" t="str">
        <f ca="1">IF(B10="","",IF(ISERROR(MATCH($J10,SorP!$B$1:$B$6230,0)),"",INDIRECT("'SorP'!$A$"&amp;MATCH($J10,SorP!$B$1:$B$6230,0))))</f>
        <v>BE-VAN</v>
      </c>
      <c r="U10" s="238"/>
      <c r="V10" s="269">
        <f ca="1">IF(C10="",NA(),IF(OR(C10="Smelter not listed",C10="Smelter not yet identified"),MATCH($B10&amp;$D10,'Smelter Look-up'!$J:$J,0),MATCH($B10&amp;$C10,'Smelter Look-up'!$J:$J,0)))</f>
        <v>462</v>
      </c>
      <c r="W10" s="270"/>
      <c r="X10" s="270">
        <f t="shared" ca="1" si="1"/>
        <v>0</v>
      </c>
      <c r="Y10" s="270"/>
      <c r="Z10" s="270"/>
      <c r="AB10" s="272" t="str">
        <f t="shared" ca="1" si="2"/>
        <v>TinMetallo Belgium N.V.</v>
      </c>
    </row>
    <row r="11" spans="1:34" s="271" customFormat="1" ht="19.899999999999999" customHeight="1">
      <c r="A11" s="355" t="s">
        <v>782</v>
      </c>
      <c r="B11" s="215" t="s">
        <v>1131</v>
      </c>
      <c r="C11" s="219" t="str">
        <f ca="1">IF(LEN(A11)=0,"",INDEX('Smelter Look-up'!$C:$C,MATCH($A11,'Smelter Look-up'!$E:$E,0)))</f>
        <v>PT Mitra Stania Prima</v>
      </c>
      <c r="D11" s="277"/>
      <c r="E11" s="215" t="str">
        <f ca="1">IF(ISERROR($V11),"",OFFSET('Smelter Look-up'!$D$4,$V11-4,0)&amp;"")</f>
        <v>INDONESIA</v>
      </c>
      <c r="F11" s="215" t="str">
        <f ca="1">IF(ISERROR($V11),"",OFFSET('Smelter Look-up'!$E$4,$V11-4,0))</f>
        <v>CID001453</v>
      </c>
      <c r="G11" s="215" t="str">
        <f ca="1">IF(C11=$X$4,IF(ISERROR($V11),"Enter smelter details","RMI"),IF(ISERROR($V11),"",OFFSET('Smelter Look-up'!$F$4,$V11-4,0)))</f>
        <v>RMI</v>
      </c>
      <c r="H11" s="216">
        <f ca="1">IF(ISERROR($V11),"",OFFSET('Smelter Look-up'!$G$4,$V11-4,0))</f>
        <v>0</v>
      </c>
      <c r="I11" s="217" t="str">
        <f ca="1">IF(ISERROR($V11),"",OFFSET('Smelter Look-up'!$H$4,$V11-4,0))</f>
        <v>Sungailiat</v>
      </c>
      <c r="J11" s="217" t="str">
        <f ca="1">IF(ISERROR($V11),"",OFFSET('Smelter Look-up'!$I$4,$V11-4,0))</f>
        <v>Kepulauan Bangka Belitung</v>
      </c>
      <c r="K11" s="267"/>
      <c r="L11" s="267"/>
      <c r="M11" s="267"/>
      <c r="N11" s="356" t="s">
        <v>15668</v>
      </c>
      <c r="O11" s="356" t="s">
        <v>15668</v>
      </c>
      <c r="P11" s="356" t="s">
        <v>15668</v>
      </c>
      <c r="Q11" s="357" t="s">
        <v>15669</v>
      </c>
      <c r="R11" s="215" t="str">
        <f ca="1">IF(ISERROR($V11),"",OFFSET('Smelter Look-up'!$C$4,$V11-4,0)&amp;"")</f>
        <v>PT Mitra Stania Prima</v>
      </c>
      <c r="S11" s="222" t="str">
        <f t="shared" ca="1" si="0"/>
        <v>ID</v>
      </c>
      <c r="T11" s="222" t="str">
        <f ca="1">IF(B11="","",IF(ISERROR(MATCH($J11,SorP!$B$1:$B$6230,0)),"",INDIRECT("'SorP'!$A$"&amp;MATCH($J11,SorP!$B$1:$B$6230,0))))</f>
        <v>ID-BB</v>
      </c>
      <c r="U11" s="238"/>
      <c r="V11" s="269">
        <f ca="1">IF(C11="",NA(),IF(OR(C11="Smelter not listed",C11="Smelter not yet identified"),MATCH($B11&amp;$D11,'Smelter Look-up'!$J:$J,0),MATCH($B11&amp;$C11,'Smelter Look-up'!$J:$J,0)))</f>
        <v>496</v>
      </c>
      <c r="W11" s="270"/>
      <c r="X11" s="270">
        <f t="shared" ca="1" si="1"/>
        <v>0</v>
      </c>
      <c r="Y11" s="270"/>
      <c r="Z11" s="270"/>
      <c r="AB11" s="272" t="str">
        <f t="shared" ca="1" si="2"/>
        <v>TinPT Mitra Stania Prima</v>
      </c>
    </row>
    <row r="12" spans="1:34" s="271" customFormat="1" ht="19.899999999999999" customHeight="1">
      <c r="A12" s="214" t="s">
        <v>789</v>
      </c>
      <c r="B12" s="215" t="s">
        <v>1131</v>
      </c>
      <c r="C12" s="219" t="str">
        <f ca="1">IF(LEN(A12)=0,"",INDEX('Smelter Look-up'!$C:$C,MATCH($A12,'Smelter Look-up'!$E:$E,0)))</f>
        <v>White Solder Metalurgia e Mineracao Ltda.</v>
      </c>
      <c r="D12" s="277"/>
      <c r="E12" s="215" t="str">
        <f ca="1">IF(ISERROR($V12),"",OFFSET('Smelter Look-up'!$D$4,$V12-4,0)&amp;"")</f>
        <v>BRAZIL</v>
      </c>
      <c r="F12" s="215" t="str">
        <f ca="1">IF(ISERROR($V12),"",OFFSET('Smelter Look-up'!$E$4,$V12-4,0))</f>
        <v>CID002036</v>
      </c>
      <c r="G12" s="215" t="str">
        <f ca="1">IF(C12=$X$4,IF(ISERROR($V12),"Enter smelter details","RMI"),IF(ISERROR($V12),"",OFFSET('Smelter Look-up'!$F$4,$V12-4,0)))</f>
        <v>RMI</v>
      </c>
      <c r="H12" s="216">
        <f ca="1">IF(ISERROR($V12),"",OFFSET('Smelter Look-up'!$G$4,$V12-4,0))</f>
        <v>0</v>
      </c>
      <c r="I12" s="217" t="str">
        <f ca="1">IF(ISERROR($V12),"",OFFSET('Smelter Look-up'!$H$4,$V12-4,0))</f>
        <v>Ariquemes</v>
      </c>
      <c r="J12" s="217" t="str">
        <f ca="1">IF(ISERROR($V12),"",OFFSET('Smelter Look-up'!$I$4,$V12-4,0))</f>
        <v>Rondônia</v>
      </c>
      <c r="K12" s="267"/>
      <c r="L12" s="267"/>
      <c r="M12" s="267"/>
      <c r="N12" s="356" t="s">
        <v>15668</v>
      </c>
      <c r="O12" s="356" t="s">
        <v>15668</v>
      </c>
      <c r="P12" s="356" t="s">
        <v>15668</v>
      </c>
      <c r="Q12" s="357" t="s">
        <v>15669</v>
      </c>
      <c r="R12" s="215" t="str">
        <f ca="1">IF(ISERROR($V12),"",OFFSET('Smelter Look-up'!$C$4,$V12-4,0)&amp;"")</f>
        <v>White Solder Metalurgia e Mineracao Ltda.</v>
      </c>
      <c r="S12" s="222" t="str">
        <f t="shared" ca="1" si="0"/>
        <v>BR</v>
      </c>
      <c r="T12" s="222" t="str">
        <f ca="1">IF(B12="","",IF(ISERROR(MATCH($J12,SorP!$B$1:$B$6230,0)),"",INDIRECT("'SorP'!$A$"&amp;MATCH($J12,SorP!$B$1:$B$6230,0))))</f>
        <v>BR-RO</v>
      </c>
      <c r="U12" s="238"/>
      <c r="V12" s="269">
        <f ca="1">IF(C12="",NA(),IF(OR(C12="Smelter not listed",C12="Smelter not yet identified"),MATCH($B12&amp;$D12,'Smelter Look-up'!$J:$J,0),MATCH($B12&amp;$C12,'Smelter Look-up'!$J:$J,0)))</f>
        <v>532</v>
      </c>
      <c r="W12" s="270"/>
      <c r="X12" s="270">
        <f t="shared" ca="1" si="1"/>
        <v>0</v>
      </c>
      <c r="Y12" s="270"/>
      <c r="Z12" s="270"/>
      <c r="AB12" s="272" t="str">
        <f t="shared" ca="1" si="2"/>
        <v>TinWhite Solder Metalurgia e Mineracao Ltda.</v>
      </c>
    </row>
    <row r="13" spans="1:34" s="271" customFormat="1" ht="19.899999999999999" customHeight="1">
      <c r="A13" s="214" t="s">
        <v>786</v>
      </c>
      <c r="B13" s="215" t="s">
        <v>1131</v>
      </c>
      <c r="C13" s="219" t="str">
        <f ca="1">IF(LEN(A13)=0,"",INDEX('Smelter Look-up'!$C:$C,MATCH($A13,'Smelter Look-up'!$E:$E,0)))</f>
        <v>Rui Da Hung</v>
      </c>
      <c r="D13" s="277"/>
      <c r="E13" s="215" t="str">
        <f ca="1">IF(ISERROR($V13),"",OFFSET('Smelter Look-up'!$D$4,$V13-4,0)&amp;"")</f>
        <v>TAIWAN, PROVINCE OF CHINA</v>
      </c>
      <c r="F13" s="215" t="str">
        <f ca="1">IF(ISERROR($V13),"",OFFSET('Smelter Look-up'!$E$4,$V13-4,0))</f>
        <v>CID001539</v>
      </c>
      <c r="G13" s="215" t="str">
        <f ca="1">IF(C13=$X$4,IF(ISERROR($V13),"Enter smelter details","RMI"),IF(ISERROR($V13),"",OFFSET('Smelter Look-up'!$F$4,$V13-4,0)))</f>
        <v>RMI</v>
      </c>
      <c r="H13" s="216">
        <f ca="1">IF(ISERROR($V13),"",OFFSET('Smelter Look-up'!$G$4,$V13-4,0))</f>
        <v>0</v>
      </c>
      <c r="I13" s="217" t="str">
        <f ca="1">IF(ISERROR($V13),"",OFFSET('Smelter Look-up'!$H$4,$V13-4,0))</f>
        <v>Longtan Shiang Taoyuan</v>
      </c>
      <c r="J13" s="217" t="str">
        <f ca="1">IF(ISERROR($V13),"",OFFSET('Smelter Look-up'!$I$4,$V13-4,0))</f>
        <v>Taoyuan</v>
      </c>
      <c r="K13" s="267"/>
      <c r="L13" s="267"/>
      <c r="M13" s="267"/>
      <c r="N13" s="356" t="s">
        <v>15668</v>
      </c>
      <c r="O13" s="356" t="s">
        <v>15668</v>
      </c>
      <c r="P13" s="356" t="s">
        <v>15668</v>
      </c>
      <c r="Q13" s="357" t="s">
        <v>15669</v>
      </c>
      <c r="R13" s="215" t="str">
        <f ca="1">IF(ISERROR($V13),"",OFFSET('Smelter Look-up'!$C$4,$V13-4,0)&amp;"")</f>
        <v>Rui Da Hung</v>
      </c>
      <c r="S13" s="222" t="str">
        <f t="shared" ca="1" si="0"/>
        <v>TW</v>
      </c>
      <c r="T13" s="222" t="str">
        <f ca="1">IF(B13="","",IF(ISERROR(MATCH($J13,SorP!$B$1:$B$6230,0)),"",INDIRECT("'SorP'!$A$"&amp;MATCH($J13,SorP!$B$1:$B$6230,0))))</f>
        <v>TW-TAO</v>
      </c>
      <c r="U13" s="238"/>
      <c r="V13" s="269">
        <f ca="1">IF(C13="",NA(),IF(OR(C13="Smelter not listed",C13="Smelter not yet identified"),MATCH($B13&amp;$D13,'Smelter Look-up'!$J:$J,0),MATCH($B13&amp;$C13,'Smelter Look-up'!$J:$J,0)))</f>
        <v>516</v>
      </c>
      <c r="W13" s="270"/>
      <c r="X13" s="270">
        <f t="shared" ca="1" si="1"/>
        <v>0</v>
      </c>
      <c r="Y13" s="270"/>
      <c r="Z13" s="270"/>
      <c r="AB13" s="272" t="str">
        <f t="shared" ca="1" si="2"/>
        <v>TinRui Da Hung</v>
      </c>
    </row>
    <row r="14" spans="1:34" s="271" customFormat="1" ht="19.899999999999999" customHeight="1">
      <c r="A14" s="214" t="s">
        <v>773</v>
      </c>
      <c r="B14" s="215" t="s">
        <v>1131</v>
      </c>
      <c r="C14" s="219" t="str">
        <f ca="1">IF(LEN(A14)=0,"",INDEX('Smelter Look-up'!$C:$C,MATCH($A14,'Smelter Look-up'!$E:$E,0)))</f>
        <v>China Tin Group Co., Ltd.</v>
      </c>
      <c r="D14" s="277"/>
      <c r="E14" s="215" t="str">
        <f ca="1">IF(ISERROR($V14),"",OFFSET('Smelter Look-up'!$D$4,$V14-4,0)&amp;"")</f>
        <v>CHINA</v>
      </c>
      <c r="F14" s="215" t="str">
        <f ca="1">IF(ISERROR($V14),"",OFFSET('Smelter Look-up'!$E$4,$V14-4,0))</f>
        <v>CID001070</v>
      </c>
      <c r="G14" s="215" t="str">
        <f ca="1">IF(C14=$X$4,IF(ISERROR($V14),"Enter smelter details","RMI"),IF(ISERROR($V14),"",OFFSET('Smelter Look-up'!$F$4,$V14-4,0)))</f>
        <v>RMI</v>
      </c>
      <c r="H14" s="216">
        <f ca="1">IF(ISERROR($V14),"",OFFSET('Smelter Look-up'!$G$4,$V14-4,0))</f>
        <v>0</v>
      </c>
      <c r="I14" s="217" t="str">
        <f ca="1">IF(ISERROR($V14),"",OFFSET('Smelter Look-up'!$H$4,$V14-4,0))</f>
        <v>Laibin</v>
      </c>
      <c r="J14" s="217" t="str">
        <f ca="1">IF(ISERROR($V14),"",OFFSET('Smelter Look-up'!$I$4,$V14-4,0))</f>
        <v>Guangxi Zhuangzu Zizhiqu</v>
      </c>
      <c r="K14" s="267"/>
      <c r="L14" s="267"/>
      <c r="M14" s="267"/>
      <c r="N14" s="356" t="s">
        <v>15668</v>
      </c>
      <c r="O14" s="356" t="s">
        <v>15668</v>
      </c>
      <c r="P14" s="356" t="s">
        <v>15668</v>
      </c>
      <c r="Q14" s="357" t="s">
        <v>15669</v>
      </c>
      <c r="R14" s="215" t="str">
        <f ca="1">IF(ISERROR($V14),"",OFFSET('Smelter Look-up'!$C$4,$V14-4,0)&amp;"")</f>
        <v>China Tin Group Co., Ltd.</v>
      </c>
      <c r="S14" s="222" t="str">
        <f t="shared" ca="1" si="0"/>
        <v>CN</v>
      </c>
      <c r="T14" s="222" t="str">
        <f ca="1">IF(B14="","",IF(ISERROR(MATCH($J14,SorP!$B$1:$B$6230,0)),"",INDIRECT("'SorP'!$A$"&amp;MATCH($J14,SorP!$B$1:$B$6230,0))))</f>
        <v>CN-GX</v>
      </c>
      <c r="U14" s="238"/>
      <c r="V14" s="269">
        <f ca="1">IF(C14="",NA(),IF(OR(C14="Smelter not listed",C14="Smelter not yet identified"),MATCH($B14&amp;$D14,'Smelter Look-up'!$J:$J,0),MATCH($B14&amp;$C14,'Smelter Look-up'!$J:$J,0)))</f>
        <v>402</v>
      </c>
      <c r="W14" s="270"/>
      <c r="X14" s="270">
        <f t="shared" ca="1" si="1"/>
        <v>0</v>
      </c>
      <c r="Y14" s="270"/>
      <c r="Z14" s="270"/>
      <c r="AB14" s="272" t="str">
        <f t="shared" ca="1" si="2"/>
        <v>TinChina Tin Group Co., Ltd.</v>
      </c>
    </row>
    <row r="15" spans="1:34" s="271" customFormat="1" ht="19.899999999999999" customHeight="1">
      <c r="A15" s="355" t="s">
        <v>776</v>
      </c>
      <c r="B15" s="215" t="str">
        <f ca="1">IF(LEN(A15)=0,"",INDEX('Smelter Look-up'!$A:$A,MATCH($A15,'Smelter Look-up'!$E:$E,0)))</f>
        <v>Tin</v>
      </c>
      <c r="C15" s="219" t="str">
        <f ca="1">IF(LEN(A15)=0,"",INDEX('Smelter Look-up'!$C:$C,MATCH($A15,'Smelter Look-up'!$E:$E,0)))</f>
        <v>Minsur</v>
      </c>
      <c r="D15" s="277"/>
      <c r="E15" s="215" t="str">
        <f ca="1">IF(ISERROR($V15),"",OFFSET('Smelter Look-up'!$D$4,$V15-4,0)&amp;"")</f>
        <v>PERU</v>
      </c>
      <c r="F15" s="215" t="str">
        <f ca="1">IF(ISERROR($V15),"",OFFSET('Smelter Look-up'!$E$4,$V15-4,0))</f>
        <v>CID001182</v>
      </c>
      <c r="G15" s="215" t="str">
        <f ca="1">IF(C15=$X$4,IF(ISERROR($V15),"Enter smelter details","RMI"),IF(ISERROR($V15),"",OFFSET('Smelter Look-up'!$F$4,$V15-4,0)))</f>
        <v>RMI</v>
      </c>
      <c r="H15" s="216">
        <f ca="1">IF(ISERROR($V15),"",OFFSET('Smelter Look-up'!$G$4,$V15-4,0))</f>
        <v>0</v>
      </c>
      <c r="I15" s="217" t="str">
        <f ca="1">IF(ISERROR($V15),"",OFFSET('Smelter Look-up'!$H$4,$V15-4,0))</f>
        <v>Paracas</v>
      </c>
      <c r="J15" s="217" t="str">
        <f ca="1">IF(ISERROR($V15),"",OFFSET('Smelter Look-up'!$I$4,$V15-4,0))</f>
        <v>Ika</v>
      </c>
      <c r="K15" s="267"/>
      <c r="L15" s="267"/>
      <c r="M15" s="267"/>
      <c r="N15" s="356" t="s">
        <v>15668</v>
      </c>
      <c r="O15" s="356" t="s">
        <v>15668</v>
      </c>
      <c r="P15" s="356" t="s">
        <v>15668</v>
      </c>
      <c r="Q15" s="357" t="s">
        <v>15669</v>
      </c>
      <c r="R15" s="215" t="str">
        <f ca="1">IF(ISERROR($V15),"",OFFSET('Smelter Look-up'!$C$4,$V15-4,0)&amp;"")</f>
        <v>Minsur</v>
      </c>
      <c r="S15" s="222" t="str">
        <f t="shared" ca="1" si="0"/>
        <v>PE</v>
      </c>
      <c r="T15" s="222" t="str">
        <f ca="1">IF(B15="","",IF(ISERROR(MATCH($J15,SorP!$B$1:$B$6230,0)),"",INDIRECT("'SorP'!$A$"&amp;MATCH($J15,SorP!$B$1:$B$6230,0))))</f>
        <v>PE-ICA</v>
      </c>
      <c r="U15" s="238"/>
      <c r="V15" s="269">
        <f ca="1">IF(C15="",NA(),IF(OR(C15="Smelter not listed",C15="Smelter not yet identified"),MATCH($B15&amp;$D15,'Smelter Look-up'!$J:$J,0),MATCH($B15&amp;$C15,'Smelter Look-up'!$J:$J,0)))</f>
        <v>468</v>
      </c>
      <c r="W15" s="270"/>
      <c r="X15" s="270">
        <f t="shared" ca="1" si="1"/>
        <v>0</v>
      </c>
      <c r="Y15" s="270"/>
      <c r="Z15" s="270"/>
      <c r="AB15" s="272" t="str">
        <f t="shared" ca="1" si="2"/>
        <v>TinMinsur</v>
      </c>
    </row>
    <row r="16" spans="1:34" s="271" customFormat="1" ht="19.899999999999999" customHeight="1">
      <c r="A16" s="323"/>
      <c r="B16" s="215" t="str">
        <f>IF(LEN(A16)=0,"",INDEX('Smelter Look-up'!$A:$A,MATCH($A16,'Smelter Look-up'!$E:$E,0)))</f>
        <v/>
      </c>
      <c r="C16" s="219" t="str">
        <f>IF(LEN(A16)=0,"",INDEX('Smelter Look-up'!$C:$C,MATCH($A16,'Smelter Look-up'!$E:$E,0)))</f>
        <v/>
      </c>
      <c r="D16" s="277"/>
      <c r="E16" s="215" t="str">
        <f ca="1">IF(ISERROR($V16),"",OFFSET('Smelter Look-up'!$D$4,$V16-4,0)&amp;"")</f>
        <v/>
      </c>
      <c r="F16" s="215" t="str">
        <f ca="1">IF(ISERROR($V16),"",OFFSET('Smelter Look-up'!$E$4,$V16-4,0))</f>
        <v/>
      </c>
      <c r="G16" s="215" t="str">
        <f ca="1">IF(C16=$X$4,IF(ISERROR($V16),"Enter smelter details","RMI"),IF(ISERROR($V16),"",OFFSET('Smelter Look-up'!$F$4,$V16-4,0)))</f>
        <v/>
      </c>
      <c r="H16" s="216" t="str">
        <f ca="1">IF(ISERROR($V16),"",OFFSET('Smelter Look-up'!$G$4,$V16-4,0))</f>
        <v/>
      </c>
      <c r="I16" s="217" t="str">
        <f ca="1">IF(ISERROR($V16),"",OFFSET('Smelter Look-up'!$H$4,$V16-4,0))</f>
        <v/>
      </c>
      <c r="J16" s="217" t="str">
        <f ca="1">IF(ISERROR($V16),"",OFFSET('Smelter Look-up'!$I$4,$V16-4,0))</f>
        <v/>
      </c>
      <c r="K16" s="267"/>
      <c r="L16" s="267"/>
      <c r="M16" s="267"/>
      <c r="N16" s="267"/>
      <c r="O16" s="267"/>
      <c r="P16" s="218"/>
      <c r="Q16" s="268"/>
      <c r="R16" s="215" t="str">
        <f ca="1">IF(ISERROR($V16),"",OFFSET('Smelter Look-up'!$C$4,$V16-4,0)&amp;"")</f>
        <v/>
      </c>
      <c r="S16" s="222" t="str">
        <f t="shared" ca="1" si="0"/>
        <v/>
      </c>
      <c r="T16" s="222" t="str">
        <f ca="1">IF(B16="","",IF(ISERROR(MATCH($J16,SorP!$B$1:$B$6230,0)),"",INDIRECT("'SorP'!$A$"&amp;MATCH($J16,SorP!$B$1:$B$6230,0))))</f>
        <v/>
      </c>
      <c r="U16" s="238"/>
      <c r="V16" s="269" t="e">
        <f>IF(C16="",NA(),IF(OR(C16="Smelter not listed",C16="Smelter not yet identified"),MATCH($B16&amp;$D16,'Smelter Look-up'!$J:$J,0),MATCH($B16&amp;$C16,'Smelter Look-up'!$J:$J,0)))</f>
        <v>#N/A</v>
      </c>
      <c r="W16" s="270"/>
      <c r="X16" s="270">
        <f t="shared" ca="1" si="1"/>
        <v>0</v>
      </c>
      <c r="Y16" s="270"/>
      <c r="Z16" s="270"/>
      <c r="AB16" s="272" t="str">
        <f t="shared" si="2"/>
        <v/>
      </c>
    </row>
    <row r="17" spans="1:28" s="271" customFormat="1" ht="19.899999999999999" customHeight="1">
      <c r="A17" s="214"/>
      <c r="B17" s="215" t="str">
        <f>IF(LEN(A17)=0,"",INDEX('Smelter Look-up'!$A:$A,MATCH($A17,'Smelter Look-up'!$E:$E,0)))</f>
        <v/>
      </c>
      <c r="C17" s="219" t="str">
        <f>IF(LEN(A17)=0,"",INDEX('Smelter Look-up'!$C:$C,MATCH($A17,'Smelter Look-up'!$E:$E,0)))</f>
        <v/>
      </c>
      <c r="D17" s="277"/>
      <c r="E17" s="215" t="str">
        <f ca="1">IF(ISERROR($V17),"",OFFSET('Smelter Look-up'!$D$4,$V17-4,0)&amp;"")</f>
        <v/>
      </c>
      <c r="F17" s="215" t="str">
        <f ca="1">IF(ISERROR($V17),"",OFFSET('Smelter Look-up'!$E$4,$V17-4,0))</f>
        <v/>
      </c>
      <c r="G17" s="215" t="str">
        <f ca="1">IF(C17=$X$4,IF(ISERROR($V17),"Enter smelter details","RMI"),IF(ISERROR($V17),"",OFFSET('Smelter Look-up'!$F$4,$V17-4,0)))</f>
        <v/>
      </c>
      <c r="H17" s="216" t="str">
        <f ca="1">IF(ISERROR($V17),"",OFFSET('Smelter Look-up'!$G$4,$V17-4,0))</f>
        <v/>
      </c>
      <c r="I17" s="217" t="str">
        <f ca="1">IF(ISERROR($V17),"",OFFSET('Smelter Look-up'!$H$4,$V17-4,0))</f>
        <v/>
      </c>
      <c r="J17" s="217" t="str">
        <f ca="1">IF(ISERROR($V17),"",OFFSET('Smelter Look-up'!$I$4,$V17-4,0))</f>
        <v/>
      </c>
      <c r="K17" s="267"/>
      <c r="L17" s="267"/>
      <c r="M17" s="267"/>
      <c r="N17" s="267"/>
      <c r="O17" s="267"/>
      <c r="P17" s="218"/>
      <c r="Q17" s="268"/>
      <c r="R17" s="215" t="str">
        <f ca="1">IF(ISERROR($V17),"",OFFSET('Smelter Look-up'!$C$4,$V17-4,0)&amp;"")</f>
        <v/>
      </c>
      <c r="S17" s="222" t="str">
        <f t="shared" ca="1" si="0"/>
        <v/>
      </c>
      <c r="T17" s="222" t="str">
        <f ca="1">IF(B17="","",IF(ISERROR(MATCH($J17,SorP!$B$1:$B$6230,0)),"",INDIRECT("'SorP'!$A$"&amp;MATCH($J17,SorP!$B$1:$B$6230,0))))</f>
        <v/>
      </c>
      <c r="U17" s="238"/>
      <c r="V17" s="269" t="e">
        <f>IF(C17="",NA(),IF(OR(C17="Smelter not listed",C17="Smelter not yet identified"),MATCH($B17&amp;$D17,'Smelter Look-up'!$J:$J,0),MATCH($B17&amp;$C17,'Smelter Look-up'!$J:$J,0)))</f>
        <v>#N/A</v>
      </c>
      <c r="W17" s="270"/>
      <c r="X17" s="270">
        <f t="shared" ca="1" si="1"/>
        <v>0</v>
      </c>
      <c r="Y17" s="270"/>
      <c r="Z17" s="270"/>
      <c r="AB17" s="272" t="str">
        <f t="shared" si="2"/>
        <v/>
      </c>
    </row>
    <row r="18" spans="1:28" s="271" customFormat="1" ht="20.25">
      <c r="A18" s="214"/>
      <c r="B18" s="215" t="str">
        <f>IF(LEN(A18)=0,"",INDEX('Smelter Look-up'!$A:$A,MATCH($A18,'Smelter Look-up'!$E:$E,0)))</f>
        <v/>
      </c>
      <c r="C18" s="219" t="str">
        <f>IF(LEN(A18)=0,"",INDEX('Smelter Look-up'!$C:$C,MATCH($A18,'Smelter Look-up'!$E:$E,0)))</f>
        <v/>
      </c>
      <c r="D18" s="277"/>
      <c r="E18" s="215" t="str">
        <f ca="1">IF(ISERROR($V18),"",OFFSET('Smelter Look-up'!$D$4,$V18-4,0)&amp;"")</f>
        <v/>
      </c>
      <c r="F18" s="215" t="str">
        <f ca="1">IF(ISERROR($V18),"",OFFSET('Smelter Look-up'!$E$4,$V18-4,0))</f>
        <v/>
      </c>
      <c r="G18" s="215" t="str">
        <f ca="1">IF(C18=$X$4,IF(ISERROR($V18),"Enter smelter details","RMI"),IF(ISERROR($V18),"",OFFSET('Smelter Look-up'!$F$4,$V18-4,0)))</f>
        <v/>
      </c>
      <c r="H18" s="216" t="str">
        <f ca="1">IF(ISERROR($V18),"",OFFSET('Smelter Look-up'!$G$4,$V18-4,0))</f>
        <v/>
      </c>
      <c r="I18" s="217" t="str">
        <f ca="1">IF(ISERROR($V18),"",OFFSET('Smelter Look-up'!$H$4,$V18-4,0))</f>
        <v/>
      </c>
      <c r="J18" s="217" t="str">
        <f ca="1">IF(ISERROR($V18),"",OFFSET('Smelter Look-up'!$I$4,$V18-4,0))</f>
        <v/>
      </c>
      <c r="K18" s="267"/>
      <c r="L18" s="267"/>
      <c r="M18" s="267"/>
      <c r="N18" s="267"/>
      <c r="O18" s="267"/>
      <c r="P18" s="218"/>
      <c r="Q18" s="268"/>
      <c r="R18" s="215" t="str">
        <f ca="1">IF(ISERROR($V18),"",OFFSET('Smelter Look-up'!$C$4,$V18-4,0)&amp;"")</f>
        <v/>
      </c>
      <c r="S18" s="222" t="str">
        <f t="shared" ca="1" si="0"/>
        <v/>
      </c>
      <c r="T18" s="222" t="str">
        <f ca="1">IF(B18="","",IF(ISERROR(MATCH($J18,SorP!$B$1:$B$6230,0)),"",INDIRECT("'SorP'!$A$"&amp;MATCH($J18,SorP!$B$1:$B$6230,0))))</f>
        <v/>
      </c>
      <c r="U18" s="238"/>
      <c r="V18" s="269" t="e">
        <f>IF(C18="",NA(),IF(OR(C18="Smelter not listed",C18="Smelter not yet identified"),MATCH($B18&amp;$D18,'Smelter Look-up'!$J:$J,0),MATCH($B18&amp;$C18,'Smelter Look-up'!$J:$J,0)))</f>
        <v>#N/A</v>
      </c>
      <c r="W18" s="270"/>
      <c r="X18" s="270">
        <f t="shared" ca="1" si="1"/>
        <v>0</v>
      </c>
      <c r="Y18" s="270"/>
      <c r="Z18" s="270"/>
      <c r="AB18" s="272" t="str">
        <f t="shared" si="2"/>
        <v/>
      </c>
    </row>
    <row r="19" spans="1:28" s="271" customFormat="1" ht="20.25">
      <c r="A19" s="214"/>
      <c r="B19" s="215" t="str">
        <f>IF(LEN(A19)=0,"",INDEX('Smelter Look-up'!$A:$A,MATCH($A19,'Smelter Look-up'!$E:$E,0)))</f>
        <v/>
      </c>
      <c r="C19" s="219" t="str">
        <f>IF(LEN(A19)=0,"",INDEX('Smelter Look-up'!$C:$C,MATCH($A19,'Smelter Look-up'!$E:$E,0)))</f>
        <v/>
      </c>
      <c r="D19" s="277"/>
      <c r="E19" s="215" t="str">
        <f ca="1">IF(ISERROR($V19),"",OFFSET('Smelter Look-up'!$D$4,$V19-4,0)&amp;"")</f>
        <v/>
      </c>
      <c r="F19" s="215" t="str">
        <f ca="1">IF(ISERROR($V19),"",OFFSET('Smelter Look-up'!$E$4,$V19-4,0))</f>
        <v/>
      </c>
      <c r="G19" s="215" t="str">
        <f ca="1">IF(C19=$X$4,IF(ISERROR($V19),"Enter smelter details","RMI"),IF(ISERROR($V19),"",OFFSET('Smelter Look-up'!$F$4,$V19-4,0)))</f>
        <v/>
      </c>
      <c r="H19" s="216" t="str">
        <f ca="1">IF(ISERROR($V19),"",OFFSET('Smelter Look-up'!$G$4,$V19-4,0))</f>
        <v/>
      </c>
      <c r="I19" s="217" t="str">
        <f ca="1">IF(ISERROR($V19),"",OFFSET('Smelter Look-up'!$H$4,$V19-4,0))</f>
        <v/>
      </c>
      <c r="J19" s="217" t="str">
        <f ca="1">IF(ISERROR($V19),"",OFFSET('Smelter Look-up'!$I$4,$V19-4,0))</f>
        <v/>
      </c>
      <c r="K19" s="267"/>
      <c r="L19" s="267"/>
      <c r="M19" s="267"/>
      <c r="N19" s="267"/>
      <c r="O19" s="267"/>
      <c r="P19" s="218"/>
      <c r="Q19" s="268"/>
      <c r="R19" s="215" t="str">
        <f ca="1">IF(ISERROR($V19),"",OFFSET('Smelter Look-up'!$C$4,$V19-4,0)&amp;"")</f>
        <v/>
      </c>
      <c r="S19" s="222" t="str">
        <f t="shared" ca="1" si="0"/>
        <v/>
      </c>
      <c r="T19" s="222" t="str">
        <f ca="1">IF(B19="","",IF(ISERROR(MATCH($J19,SorP!$B$1:$B$6230,0)),"",INDIRECT("'SorP'!$A$"&amp;MATCH($J19,SorP!$B$1:$B$6230,0))))</f>
        <v/>
      </c>
      <c r="U19" s="238"/>
      <c r="V19" s="269" t="e">
        <f>IF(C19="",NA(),IF(OR(C19="Smelter not listed",C19="Smelter not yet identified"),MATCH($B19&amp;$D19,'Smelter Look-up'!$J:$J,0),MATCH($B19&amp;$C19,'Smelter Look-up'!$J:$J,0)))</f>
        <v>#N/A</v>
      </c>
      <c r="W19" s="270"/>
      <c r="X19" s="270">
        <f t="shared" ca="1" si="1"/>
        <v>0</v>
      </c>
      <c r="Y19" s="270"/>
      <c r="Z19" s="270"/>
      <c r="AB19" s="272" t="str">
        <f t="shared" si="2"/>
        <v/>
      </c>
    </row>
    <row r="20" spans="1:28" s="271" customFormat="1" ht="20.25">
      <c r="A20" s="214"/>
      <c r="B20" s="215" t="str">
        <f>IF(LEN(A20)=0,"",INDEX('Smelter Look-up'!$A:$A,MATCH($A20,'Smelter Look-up'!$E:$E,0)))</f>
        <v/>
      </c>
      <c r="C20" s="219" t="str">
        <f>IF(LEN(A20)=0,"",INDEX('Smelter Look-up'!$C:$C,MATCH($A20,'Smelter Look-up'!$E:$E,0)))</f>
        <v/>
      </c>
      <c r="D20" s="277"/>
      <c r="E20" s="215" t="str">
        <f ca="1">IF(ISERROR($V20),"",OFFSET('Smelter Look-up'!$D$4,$V20-4,0)&amp;"")</f>
        <v/>
      </c>
      <c r="F20" s="215" t="str">
        <f ca="1">IF(ISERROR($V20),"",OFFSET('Smelter Look-up'!$E$4,$V20-4,0))</f>
        <v/>
      </c>
      <c r="G20" s="215" t="str">
        <f ca="1">IF(C20=$X$4,IF(ISERROR($V20),"Enter smelter details","RMI"),IF(ISERROR($V20),"",OFFSET('Smelter Look-up'!$F$4,$V20-4,0)))</f>
        <v/>
      </c>
      <c r="H20" s="216" t="str">
        <f ca="1">IF(ISERROR($V20),"",OFFSET('Smelter Look-up'!$G$4,$V20-4,0))</f>
        <v/>
      </c>
      <c r="I20" s="217" t="str">
        <f ca="1">IF(ISERROR($V20),"",OFFSET('Smelter Look-up'!$H$4,$V20-4,0))</f>
        <v/>
      </c>
      <c r="J20" s="217" t="str">
        <f ca="1">IF(ISERROR($V20),"",OFFSET('Smelter Look-up'!$I$4,$V20-4,0))</f>
        <v/>
      </c>
      <c r="K20" s="267"/>
      <c r="L20" s="267"/>
      <c r="M20" s="267"/>
      <c r="N20" s="267"/>
      <c r="O20" s="267"/>
      <c r="P20" s="218"/>
      <c r="Q20" s="268"/>
      <c r="R20" s="215" t="str">
        <f ca="1">IF(ISERROR($V20),"",OFFSET('Smelter Look-up'!$C$4,$V20-4,0)&amp;"")</f>
        <v/>
      </c>
      <c r="S20" s="222" t="str">
        <f t="shared" ca="1" si="0"/>
        <v/>
      </c>
      <c r="T20" s="222" t="str">
        <f ca="1">IF(B20="","",IF(ISERROR(MATCH($J20,SorP!$B$1:$B$6230,0)),"",INDIRECT("'SorP'!$A$"&amp;MATCH($J20,SorP!$B$1:$B$6230,0))))</f>
        <v/>
      </c>
      <c r="U20" s="238"/>
      <c r="V20" s="269" t="e">
        <f>IF(C20="",NA(),IF(OR(C20="Smelter not listed",C20="Smelter not yet identified"),MATCH($B20&amp;$D20,'Smelter Look-up'!$J:$J,0),MATCH($B20&amp;$C20,'Smelter Look-up'!$J:$J,0)))</f>
        <v>#N/A</v>
      </c>
      <c r="W20" s="270"/>
      <c r="X20" s="270">
        <f t="shared" ca="1" si="1"/>
        <v>0</v>
      </c>
      <c r="Y20" s="270"/>
      <c r="Z20" s="270"/>
      <c r="AB20" s="272" t="str">
        <f t="shared" si="2"/>
        <v/>
      </c>
    </row>
    <row r="21" spans="1:28" s="271" customFormat="1" ht="20.25">
      <c r="A21" s="214"/>
      <c r="B21" s="215" t="str">
        <f>IF(LEN(A21)=0,"",INDEX('Smelter Look-up'!$A:$A,MATCH($A21,'Smelter Look-up'!$E:$E,0)))</f>
        <v/>
      </c>
      <c r="C21" s="219" t="str">
        <f>IF(LEN(A21)=0,"",INDEX('Smelter Look-up'!$C:$C,MATCH($A21,'Smelter Look-up'!$E:$E,0)))</f>
        <v/>
      </c>
      <c r="D21" s="277"/>
      <c r="E21" s="215" t="str">
        <f ca="1">IF(ISERROR($V21),"",OFFSET('Smelter Look-up'!$D$4,$V21-4,0)&amp;"")</f>
        <v/>
      </c>
      <c r="F21" s="215" t="str">
        <f ca="1">IF(ISERROR($V21),"",OFFSET('Smelter Look-up'!$E$4,$V21-4,0))</f>
        <v/>
      </c>
      <c r="G21" s="215" t="str">
        <f ca="1">IF(C21=$X$4,IF(ISERROR($V21),"Enter smelter details","RMI"),IF(ISERROR($V21),"",OFFSET('Smelter Look-up'!$F$4,$V21-4,0)))</f>
        <v/>
      </c>
      <c r="H21" s="216" t="str">
        <f ca="1">IF(ISERROR($V21),"",OFFSET('Smelter Look-up'!$G$4,$V21-4,0))</f>
        <v/>
      </c>
      <c r="I21" s="217" t="str">
        <f ca="1">IF(ISERROR($V21),"",OFFSET('Smelter Look-up'!$H$4,$V21-4,0))</f>
        <v/>
      </c>
      <c r="J21" s="217" t="str">
        <f ca="1">IF(ISERROR($V21),"",OFFSET('Smelter Look-up'!$I$4,$V21-4,0))</f>
        <v/>
      </c>
      <c r="K21" s="267"/>
      <c r="L21" s="267"/>
      <c r="M21" s="267"/>
      <c r="N21" s="267"/>
      <c r="O21" s="267"/>
      <c r="P21" s="218"/>
      <c r="Q21" s="268"/>
      <c r="R21" s="215" t="str">
        <f ca="1">IF(ISERROR($V21),"",OFFSET('Smelter Look-up'!$C$4,$V21-4,0)&amp;"")</f>
        <v/>
      </c>
      <c r="S21" s="222" t="str">
        <f t="shared" ca="1" si="0"/>
        <v/>
      </c>
      <c r="T21" s="222" t="str">
        <f ca="1">IF(B21="","",IF(ISERROR(MATCH($J21,SorP!$B$1:$B$6230,0)),"",INDIRECT("'SorP'!$A$"&amp;MATCH($J21,SorP!$B$1:$B$6230,0))))</f>
        <v/>
      </c>
      <c r="U21" s="238"/>
      <c r="V21" s="269" t="e">
        <f>IF(C21="",NA(),IF(OR(C21="Smelter not listed",C21="Smelter not yet identified"),MATCH($B21&amp;$D21,'Smelter Look-up'!$J:$J,0),MATCH($B21&amp;$C21,'Smelter Look-up'!$J:$J,0)))</f>
        <v>#N/A</v>
      </c>
      <c r="W21" s="270"/>
      <c r="X21" s="270">
        <f t="shared" ca="1" si="1"/>
        <v>0</v>
      </c>
      <c r="Y21" s="270"/>
      <c r="Z21" s="270"/>
      <c r="AB21" s="272" t="str">
        <f t="shared" si="2"/>
        <v/>
      </c>
    </row>
    <row r="22" spans="1:28" s="271" customFormat="1" ht="20.25">
      <c r="A22" s="214"/>
      <c r="B22" s="215" t="str">
        <f>IF(LEN(A22)=0,"",INDEX('Smelter Look-up'!$A:$A,MATCH($A22,'Smelter Look-up'!$E:$E,0)))</f>
        <v/>
      </c>
      <c r="C22" s="219" t="str">
        <f>IF(LEN(A22)=0,"",INDEX('Smelter Look-up'!$C:$C,MATCH($A22,'Smelter Look-up'!$E:$E,0)))</f>
        <v/>
      </c>
      <c r="D22" s="277"/>
      <c r="E22" s="215" t="str">
        <f ca="1">IF(ISERROR($V22),"",OFFSET('Smelter Look-up'!$D$4,$V22-4,0)&amp;"")</f>
        <v/>
      </c>
      <c r="F22" s="215" t="str">
        <f ca="1">IF(ISERROR($V22),"",OFFSET('Smelter Look-up'!$E$4,$V22-4,0))</f>
        <v/>
      </c>
      <c r="G22" s="215" t="str">
        <f ca="1">IF(C22=$X$4,IF(ISERROR($V22),"Enter smelter details","RMI"),IF(ISERROR($V22),"",OFFSET('Smelter Look-up'!$F$4,$V22-4,0)))</f>
        <v/>
      </c>
      <c r="H22" s="216" t="str">
        <f ca="1">IF(ISERROR($V22),"",OFFSET('Smelter Look-up'!$G$4,$V22-4,0))</f>
        <v/>
      </c>
      <c r="I22" s="217" t="str">
        <f ca="1">IF(ISERROR($V22),"",OFFSET('Smelter Look-up'!$H$4,$V22-4,0))</f>
        <v/>
      </c>
      <c r="J22" s="217" t="str">
        <f ca="1">IF(ISERROR($V22),"",OFFSET('Smelter Look-up'!$I$4,$V22-4,0))</f>
        <v/>
      </c>
      <c r="K22" s="267"/>
      <c r="L22" s="267"/>
      <c r="M22" s="267"/>
      <c r="N22" s="267"/>
      <c r="O22" s="267"/>
      <c r="P22" s="218"/>
      <c r="Q22" s="268"/>
      <c r="R22" s="215" t="str">
        <f ca="1">IF(ISERROR($V22),"",OFFSET('Smelter Look-up'!$C$4,$V22-4,0)&amp;"")</f>
        <v/>
      </c>
      <c r="S22" s="222" t="str">
        <f t="shared" ca="1" si="0"/>
        <v/>
      </c>
      <c r="T22" s="222" t="str">
        <f ca="1">IF(B22="","",IF(ISERROR(MATCH($J22,SorP!$B$1:$B$6230,0)),"",INDIRECT("'SorP'!$A$"&amp;MATCH($J22,SorP!$B$1:$B$6230,0))))</f>
        <v/>
      </c>
      <c r="U22" s="238"/>
      <c r="V22" s="269" t="e">
        <f>IF(C22="",NA(),IF(OR(C22="Smelter not listed",C22="Smelter not yet identified"),MATCH($B22&amp;$D22,'Smelter Look-up'!$J:$J,0),MATCH($B22&amp;$C22,'Smelter Look-up'!$J:$J,0)))</f>
        <v>#N/A</v>
      </c>
      <c r="W22" s="270"/>
      <c r="X22" s="270">
        <f t="shared" ca="1" si="1"/>
        <v>0</v>
      </c>
      <c r="Y22" s="270"/>
      <c r="Z22" s="270"/>
      <c r="AB22" s="272" t="str">
        <f t="shared" si="2"/>
        <v/>
      </c>
    </row>
    <row r="23" spans="1:28" s="271" customFormat="1" ht="20.25">
      <c r="A23" s="214"/>
      <c r="B23" s="215" t="str">
        <f>IF(LEN(A23)=0,"",INDEX('Smelter Look-up'!$A:$A,MATCH($A23,'Smelter Look-up'!$E:$E,0)))</f>
        <v/>
      </c>
      <c r="C23" s="219" t="str">
        <f>IF(LEN(A23)=0,"",INDEX('Smelter Look-up'!$C:$C,MATCH($A23,'Smelter Look-up'!$E:$E,0)))</f>
        <v/>
      </c>
      <c r="D23" s="277"/>
      <c r="E23" s="215" t="str">
        <f ca="1">IF(ISERROR($V23),"",OFFSET('Smelter Look-up'!$D$4,$V23-4,0)&amp;"")</f>
        <v/>
      </c>
      <c r="F23" s="215" t="str">
        <f ca="1">IF(ISERROR($V23),"",OFFSET('Smelter Look-up'!$E$4,$V23-4,0))</f>
        <v/>
      </c>
      <c r="G23" s="215" t="str">
        <f ca="1">IF(C23=$X$4,IF(ISERROR($V23),"Enter smelter details","RMI"),IF(ISERROR($V23),"",OFFSET('Smelter Look-up'!$F$4,$V23-4,0)))</f>
        <v/>
      </c>
      <c r="H23" s="216" t="str">
        <f ca="1">IF(ISERROR($V23),"",OFFSET('Smelter Look-up'!$G$4,$V23-4,0))</f>
        <v/>
      </c>
      <c r="I23" s="217" t="str">
        <f ca="1">IF(ISERROR($V23),"",OFFSET('Smelter Look-up'!$H$4,$V23-4,0))</f>
        <v/>
      </c>
      <c r="J23" s="217" t="str">
        <f ca="1">IF(ISERROR($V23),"",OFFSET('Smelter Look-up'!$I$4,$V23-4,0))</f>
        <v/>
      </c>
      <c r="K23" s="267"/>
      <c r="L23" s="267"/>
      <c r="M23" s="267"/>
      <c r="N23" s="267"/>
      <c r="O23" s="267"/>
      <c r="P23" s="218"/>
      <c r="Q23" s="268"/>
      <c r="R23" s="215" t="str">
        <f ca="1">IF(ISERROR($V23),"",OFFSET('Smelter Look-up'!$C$4,$V23-4,0)&amp;"")</f>
        <v/>
      </c>
      <c r="S23" s="222" t="str">
        <f t="shared" ca="1" si="0"/>
        <v/>
      </c>
      <c r="T23" s="222" t="str">
        <f ca="1">IF(B23="","",IF(ISERROR(MATCH($J23,SorP!$B$1:$B$6230,0)),"",INDIRECT("'SorP'!$A$"&amp;MATCH($J23,SorP!$B$1:$B$6230,0))))</f>
        <v/>
      </c>
      <c r="U23" s="238"/>
      <c r="V23" s="269" t="e">
        <f>IF(C23="",NA(),IF(OR(C23="Smelter not listed",C23="Smelter not yet identified"),MATCH($B23&amp;$D23,'Smelter Look-up'!$J:$J,0),MATCH($B23&amp;$C23,'Smelter Look-up'!$J:$J,0)))</f>
        <v>#N/A</v>
      </c>
      <c r="W23" s="270"/>
      <c r="X23" s="270">
        <f t="shared" ca="1" si="1"/>
        <v>0</v>
      </c>
      <c r="Y23" s="270"/>
      <c r="Z23" s="270"/>
      <c r="AB23" s="272" t="str">
        <f t="shared" si="2"/>
        <v/>
      </c>
    </row>
    <row r="24" spans="1:28" s="271" customFormat="1" ht="20.25">
      <c r="A24" s="214"/>
      <c r="B24" s="215" t="str">
        <f>IF(LEN(A24)=0,"",INDEX('Smelter Look-up'!$A:$A,MATCH($A24,'Smelter Look-up'!$E:$E,0)))</f>
        <v/>
      </c>
      <c r="C24" s="219" t="str">
        <f>IF(LEN(A24)=0,"",INDEX('Smelter Look-up'!$C:$C,MATCH($A24,'Smelter Look-up'!$E:$E,0)))</f>
        <v/>
      </c>
      <c r="D24" s="277"/>
      <c r="E24" s="215" t="str">
        <f ca="1">IF(ISERROR($V24),"",OFFSET('Smelter Look-up'!$D$4,$V24-4,0)&amp;"")</f>
        <v/>
      </c>
      <c r="F24" s="215" t="str">
        <f ca="1">IF(ISERROR($V24),"",OFFSET('Smelter Look-up'!$E$4,$V24-4,0))</f>
        <v/>
      </c>
      <c r="G24" s="215" t="str">
        <f ca="1">IF(C24=$X$4,IF(ISERROR($V24),"Enter smelter details","RMI"),IF(ISERROR($V24),"",OFFSET('Smelter Look-up'!$F$4,$V24-4,0)))</f>
        <v/>
      </c>
      <c r="H24" s="216" t="str">
        <f ca="1">IF(ISERROR($V24),"",OFFSET('Smelter Look-up'!$G$4,$V24-4,0))</f>
        <v/>
      </c>
      <c r="I24" s="217" t="str">
        <f ca="1">IF(ISERROR($V24),"",OFFSET('Smelter Look-up'!$H$4,$V24-4,0))</f>
        <v/>
      </c>
      <c r="J24" s="217" t="str">
        <f ca="1">IF(ISERROR($V24),"",OFFSET('Smelter Look-up'!$I$4,$V24-4,0))</f>
        <v/>
      </c>
      <c r="K24" s="267"/>
      <c r="L24" s="267"/>
      <c r="M24" s="267"/>
      <c r="N24" s="267"/>
      <c r="O24" s="267"/>
      <c r="P24" s="218"/>
      <c r="Q24" s="268"/>
      <c r="R24" s="215" t="str">
        <f ca="1">IF(ISERROR($V24),"",OFFSET('Smelter Look-up'!$C$4,$V24-4,0)&amp;"")</f>
        <v/>
      </c>
      <c r="S24" s="222" t="str">
        <f t="shared" ca="1" si="0"/>
        <v/>
      </c>
      <c r="T24" s="222" t="str">
        <f ca="1">IF(B24="","",IF(ISERROR(MATCH($J24,SorP!$B$1:$B$6230,0)),"",INDIRECT("'SorP'!$A$"&amp;MATCH($J24,SorP!$B$1:$B$6230,0))))</f>
        <v/>
      </c>
      <c r="U24" s="238"/>
      <c r="V24" s="269" t="e">
        <f>IF(C24="",NA(),IF(OR(C24="Smelter not listed",C24="Smelter not yet identified"),MATCH($B24&amp;$D24,'Smelter Look-up'!$J:$J,0),MATCH($B24&amp;$C24,'Smelter Look-up'!$J:$J,0)))</f>
        <v>#N/A</v>
      </c>
      <c r="W24" s="270"/>
      <c r="X24" s="270">
        <f t="shared" ca="1" si="1"/>
        <v>0</v>
      </c>
      <c r="Y24" s="270"/>
      <c r="Z24" s="270"/>
      <c r="AB24" s="272" t="str">
        <f t="shared" si="2"/>
        <v/>
      </c>
    </row>
    <row r="25" spans="1:28" s="271" customFormat="1" ht="20.25">
      <c r="A25" s="214"/>
      <c r="B25" s="215" t="str">
        <f>IF(LEN(A25)=0,"",INDEX('Smelter Look-up'!$A:$A,MATCH($A25,'Smelter Look-up'!$E:$E,0)))</f>
        <v/>
      </c>
      <c r="C25" s="219" t="str">
        <f>IF(LEN(A25)=0,"",INDEX('Smelter Look-up'!$C:$C,MATCH($A25,'Smelter Look-up'!$E:$E,0)))</f>
        <v/>
      </c>
      <c r="D25" s="277"/>
      <c r="E25" s="215" t="str">
        <f ca="1">IF(ISERROR($V25),"",OFFSET('Smelter Look-up'!$D$4,$V25-4,0)&amp;"")</f>
        <v/>
      </c>
      <c r="F25" s="215" t="str">
        <f ca="1">IF(ISERROR($V25),"",OFFSET('Smelter Look-up'!$E$4,$V25-4,0))</f>
        <v/>
      </c>
      <c r="G25" s="215" t="str">
        <f ca="1">IF(C25=$X$4,IF(ISERROR($V25),"Enter smelter details","RMI"),IF(ISERROR($V25),"",OFFSET('Smelter Look-up'!$F$4,$V25-4,0)))</f>
        <v/>
      </c>
      <c r="H25" s="216" t="str">
        <f ca="1">IF(ISERROR($V25),"",OFFSET('Smelter Look-up'!$G$4,$V25-4,0))</f>
        <v/>
      </c>
      <c r="I25" s="217" t="str">
        <f ca="1">IF(ISERROR($V25),"",OFFSET('Smelter Look-up'!$H$4,$V25-4,0))</f>
        <v/>
      </c>
      <c r="J25" s="217" t="str">
        <f ca="1">IF(ISERROR($V25),"",OFFSET('Smelter Look-up'!$I$4,$V25-4,0))</f>
        <v/>
      </c>
      <c r="K25" s="267"/>
      <c r="L25" s="267"/>
      <c r="M25" s="267"/>
      <c r="N25" s="267"/>
      <c r="O25" s="267"/>
      <c r="P25" s="218"/>
      <c r="Q25" s="268"/>
      <c r="R25" s="215" t="str">
        <f ca="1">IF(ISERROR($V25),"",OFFSET('Smelter Look-up'!$C$4,$V25-4,0)&amp;"")</f>
        <v/>
      </c>
      <c r="S25" s="222" t="str">
        <f t="shared" ca="1" si="0"/>
        <v/>
      </c>
      <c r="T25" s="222" t="str">
        <f ca="1">IF(B25="","",IF(ISERROR(MATCH($J25,SorP!$B$1:$B$6230,0)),"",INDIRECT("'SorP'!$A$"&amp;MATCH($J25,SorP!$B$1:$B$6230,0))))</f>
        <v/>
      </c>
      <c r="U25" s="238"/>
      <c r="V25" s="269" t="e">
        <f>IF(C25="",NA(),IF(OR(C25="Smelter not listed",C25="Smelter not yet identified"),MATCH($B25&amp;$D25,'Smelter Look-up'!$J:$J,0),MATCH($B25&amp;$C25,'Smelter Look-up'!$J:$J,0)))</f>
        <v>#N/A</v>
      </c>
      <c r="W25" s="270"/>
      <c r="X25" s="270">
        <f t="shared" ca="1" si="1"/>
        <v>0</v>
      </c>
      <c r="Y25" s="270"/>
      <c r="Z25" s="270"/>
      <c r="AB25" s="272" t="str">
        <f t="shared" si="2"/>
        <v/>
      </c>
    </row>
    <row r="26" spans="1:28" s="271" customFormat="1" ht="20.25">
      <c r="A26" s="214"/>
      <c r="B26" s="215" t="str">
        <f>IF(LEN(A26)=0,"",INDEX('Smelter Look-up'!$A:$A,MATCH($A26,'Smelter Look-up'!$E:$E,0)))</f>
        <v/>
      </c>
      <c r="C26" s="219" t="str">
        <f>IF(LEN(A26)=0,"",INDEX('Smelter Look-up'!$C:$C,MATCH($A26,'Smelter Look-up'!$E:$E,0)))</f>
        <v/>
      </c>
      <c r="D26" s="277"/>
      <c r="E26" s="215" t="str">
        <f ca="1">IF(ISERROR($V26),"",OFFSET('Smelter Look-up'!$D$4,$V26-4,0)&amp;"")</f>
        <v/>
      </c>
      <c r="F26" s="215" t="str">
        <f ca="1">IF(ISERROR($V26),"",OFFSET('Smelter Look-up'!$E$4,$V26-4,0))</f>
        <v/>
      </c>
      <c r="G26" s="215" t="str">
        <f ca="1">IF(C26=$X$4,IF(ISERROR($V26),"Enter smelter details","RMI"),IF(ISERROR($V26),"",OFFSET('Smelter Look-up'!$F$4,$V26-4,0)))</f>
        <v/>
      </c>
      <c r="H26" s="216" t="str">
        <f ca="1">IF(ISERROR($V26),"",OFFSET('Smelter Look-up'!$G$4,$V26-4,0))</f>
        <v/>
      </c>
      <c r="I26" s="217" t="str">
        <f ca="1">IF(ISERROR($V26),"",OFFSET('Smelter Look-up'!$H$4,$V26-4,0))</f>
        <v/>
      </c>
      <c r="J26" s="217" t="str">
        <f ca="1">IF(ISERROR($V26),"",OFFSET('Smelter Look-up'!$I$4,$V26-4,0))</f>
        <v/>
      </c>
      <c r="K26" s="267"/>
      <c r="L26" s="267"/>
      <c r="M26" s="267"/>
      <c r="N26" s="267"/>
      <c r="O26" s="267"/>
      <c r="P26" s="218"/>
      <c r="Q26" s="268"/>
      <c r="R26" s="215" t="str">
        <f ca="1">IF(ISERROR($V26),"",OFFSET('Smelter Look-up'!$C$4,$V26-4,0)&amp;"")</f>
        <v/>
      </c>
      <c r="S26" s="222" t="str">
        <f t="shared" ca="1" si="0"/>
        <v/>
      </c>
      <c r="T26" s="222" t="str">
        <f ca="1">IF(B26="","",IF(ISERROR(MATCH($J26,SorP!$B$1:$B$6230,0)),"",INDIRECT("'SorP'!$A$"&amp;MATCH($J26,SorP!$B$1:$B$6230,0))))</f>
        <v/>
      </c>
      <c r="U26" s="238"/>
      <c r="V26" s="269" t="e">
        <f>IF(C26="",NA(),IF(OR(C26="Smelter not listed",C26="Smelter not yet identified"),MATCH($B26&amp;$D26,'Smelter Look-up'!$J:$J,0),MATCH($B26&amp;$C26,'Smelter Look-up'!$J:$J,0)))</f>
        <v>#N/A</v>
      </c>
      <c r="W26" s="270"/>
      <c r="X26" s="270">
        <f t="shared" ca="1" si="1"/>
        <v>0</v>
      </c>
      <c r="Y26" s="270"/>
      <c r="Z26" s="270"/>
      <c r="AB26" s="272" t="str">
        <f t="shared" si="2"/>
        <v/>
      </c>
    </row>
    <row r="27" spans="1:28" s="271" customFormat="1" ht="20.25">
      <c r="A27" s="214"/>
      <c r="B27" s="215" t="str">
        <f>IF(LEN(A27)=0,"",INDEX('Smelter Look-up'!$A:$A,MATCH($A27,'Smelter Look-up'!$E:$E,0)))</f>
        <v/>
      </c>
      <c r="C27" s="219" t="str">
        <f>IF(LEN(A27)=0,"",INDEX('Smelter Look-up'!$C:$C,MATCH($A27,'Smelter Look-up'!$E:$E,0)))</f>
        <v/>
      </c>
      <c r="D27" s="277"/>
      <c r="E27" s="215" t="str">
        <f ca="1">IF(ISERROR($V27),"",OFFSET('Smelter Look-up'!$D$4,$V27-4,0)&amp;"")</f>
        <v/>
      </c>
      <c r="F27" s="215" t="str">
        <f ca="1">IF(ISERROR($V27),"",OFFSET('Smelter Look-up'!$E$4,$V27-4,0))</f>
        <v/>
      </c>
      <c r="G27" s="215" t="str">
        <f ca="1">IF(C27=$X$4,IF(ISERROR($V27),"Enter smelter details","RMI"),IF(ISERROR($V27),"",OFFSET('Smelter Look-up'!$F$4,$V27-4,0)))</f>
        <v/>
      </c>
      <c r="H27" s="216" t="str">
        <f ca="1">IF(ISERROR($V27),"",OFFSET('Smelter Look-up'!$G$4,$V27-4,0))</f>
        <v/>
      </c>
      <c r="I27" s="217" t="str">
        <f ca="1">IF(ISERROR($V27),"",OFFSET('Smelter Look-up'!$H$4,$V27-4,0))</f>
        <v/>
      </c>
      <c r="J27" s="217" t="str">
        <f ca="1">IF(ISERROR($V27),"",OFFSET('Smelter Look-up'!$I$4,$V27-4,0))</f>
        <v/>
      </c>
      <c r="K27" s="267"/>
      <c r="L27" s="267"/>
      <c r="M27" s="267"/>
      <c r="N27" s="267"/>
      <c r="O27" s="267"/>
      <c r="P27" s="218"/>
      <c r="Q27" s="268"/>
      <c r="R27" s="215" t="str">
        <f ca="1">IF(ISERROR($V27),"",OFFSET('Smelter Look-up'!$C$4,$V27-4,0)&amp;"")</f>
        <v/>
      </c>
      <c r="S27" s="222" t="str">
        <f t="shared" ca="1" si="0"/>
        <v/>
      </c>
      <c r="T27" s="222" t="str">
        <f ca="1">IF(B27="","",IF(ISERROR(MATCH($J27,SorP!$B$1:$B$6230,0)),"",INDIRECT("'SorP'!$A$"&amp;MATCH($J27,SorP!$B$1:$B$6230,0))))</f>
        <v/>
      </c>
      <c r="U27" s="238"/>
      <c r="V27" s="269" t="e">
        <f>IF(C27="",NA(),IF(OR(C27="Smelter not listed",C27="Smelter not yet identified"),MATCH($B27&amp;$D27,'Smelter Look-up'!$J:$J,0),MATCH($B27&amp;$C27,'Smelter Look-up'!$J:$J,0)))</f>
        <v>#N/A</v>
      </c>
      <c r="W27" s="270"/>
      <c r="X27" s="270">
        <f t="shared" ca="1" si="1"/>
        <v>0</v>
      </c>
      <c r="Y27" s="270"/>
      <c r="Z27" s="270"/>
      <c r="AB27" s="272" t="str">
        <f t="shared" si="2"/>
        <v/>
      </c>
    </row>
    <row r="28" spans="1:28" s="271" customFormat="1" ht="20.25">
      <c r="A28" s="214"/>
      <c r="B28" s="215" t="str">
        <f>IF(LEN(A28)=0,"",INDEX('Smelter Look-up'!$A:$A,MATCH($A28,'Smelter Look-up'!$E:$E,0)))</f>
        <v/>
      </c>
      <c r="C28" s="219" t="str">
        <f>IF(LEN(A28)=0,"",INDEX('Smelter Look-up'!$C:$C,MATCH($A28,'Smelter Look-up'!$E:$E,0)))</f>
        <v/>
      </c>
      <c r="D28" s="277"/>
      <c r="E28" s="215" t="str">
        <f ca="1">IF(ISERROR($V28),"",OFFSET('Smelter Look-up'!$D$4,$V28-4,0)&amp;"")</f>
        <v/>
      </c>
      <c r="F28" s="215" t="str">
        <f ca="1">IF(ISERROR($V28),"",OFFSET('Smelter Look-up'!$E$4,$V28-4,0))</f>
        <v/>
      </c>
      <c r="G28" s="215" t="str">
        <f ca="1">IF(C28=$X$4,IF(ISERROR($V28),"Enter smelter details","RMI"),IF(ISERROR($V28),"",OFFSET('Smelter Look-up'!$F$4,$V28-4,0)))</f>
        <v/>
      </c>
      <c r="H28" s="216" t="str">
        <f ca="1">IF(ISERROR($V28),"",OFFSET('Smelter Look-up'!$G$4,$V28-4,0))</f>
        <v/>
      </c>
      <c r="I28" s="217" t="str">
        <f ca="1">IF(ISERROR($V28),"",OFFSET('Smelter Look-up'!$H$4,$V28-4,0))</f>
        <v/>
      </c>
      <c r="J28" s="217" t="str">
        <f ca="1">IF(ISERROR($V28),"",OFFSET('Smelter Look-up'!$I$4,$V28-4,0))</f>
        <v/>
      </c>
      <c r="K28" s="267"/>
      <c r="L28" s="267"/>
      <c r="M28" s="267"/>
      <c r="N28" s="267"/>
      <c r="O28" s="267"/>
      <c r="P28" s="218"/>
      <c r="Q28" s="268"/>
      <c r="R28" s="215" t="str">
        <f ca="1">IF(ISERROR($V28),"",OFFSET('Smelter Look-up'!$C$4,$V28-4,0)&amp;"")</f>
        <v/>
      </c>
      <c r="S28" s="222" t="str">
        <f t="shared" ca="1" si="0"/>
        <v/>
      </c>
      <c r="T28" s="222" t="str">
        <f ca="1">IF(B28="","",IF(ISERROR(MATCH($J28,SorP!$B$1:$B$6230,0)),"",INDIRECT("'SorP'!$A$"&amp;MATCH($J28,SorP!$B$1:$B$6230,0))))</f>
        <v/>
      </c>
      <c r="U28" s="238"/>
      <c r="V28" s="269" t="e">
        <f>IF(C28="",NA(),IF(OR(C28="Smelter not listed",C28="Smelter not yet identified"),MATCH($B28&amp;$D28,'Smelter Look-up'!$J:$J,0),MATCH($B28&amp;$C28,'Smelter Look-up'!$J:$J,0)))</f>
        <v>#N/A</v>
      </c>
      <c r="W28" s="270"/>
      <c r="X28" s="270">
        <f t="shared" ca="1" si="1"/>
        <v>0</v>
      </c>
      <c r="Y28" s="270"/>
      <c r="Z28" s="270"/>
      <c r="AB28" s="272" t="str">
        <f t="shared" si="2"/>
        <v/>
      </c>
    </row>
    <row r="29" spans="1:28" s="271" customFormat="1" ht="20.25">
      <c r="A29" s="214"/>
      <c r="B29" s="215" t="str">
        <f>IF(LEN(A29)=0,"",INDEX('Smelter Look-up'!$A:$A,MATCH($A29,'Smelter Look-up'!$E:$E,0)))</f>
        <v/>
      </c>
      <c r="C29" s="219" t="str">
        <f>IF(LEN(A29)=0,"",INDEX('Smelter Look-up'!$C:$C,MATCH($A29,'Smelter Look-up'!$E:$E,0)))</f>
        <v/>
      </c>
      <c r="D29" s="277"/>
      <c r="E29" s="215" t="str">
        <f ca="1">IF(ISERROR($V29),"",OFFSET('Smelter Look-up'!$D$4,$V29-4,0)&amp;"")</f>
        <v/>
      </c>
      <c r="F29" s="215" t="str">
        <f ca="1">IF(ISERROR($V29),"",OFFSET('Smelter Look-up'!$E$4,$V29-4,0))</f>
        <v/>
      </c>
      <c r="G29" s="215" t="str">
        <f ca="1">IF(C29=$X$4,IF(ISERROR($V29),"Enter smelter details","RMI"),IF(ISERROR($V29),"",OFFSET('Smelter Look-up'!$F$4,$V29-4,0)))</f>
        <v/>
      </c>
      <c r="H29" s="216" t="str">
        <f ca="1">IF(ISERROR($V29),"",OFFSET('Smelter Look-up'!$G$4,$V29-4,0))</f>
        <v/>
      </c>
      <c r="I29" s="217" t="str">
        <f ca="1">IF(ISERROR($V29),"",OFFSET('Smelter Look-up'!$H$4,$V29-4,0))</f>
        <v/>
      </c>
      <c r="J29" s="217" t="str">
        <f ca="1">IF(ISERROR($V29),"",OFFSET('Smelter Look-up'!$I$4,$V29-4,0))</f>
        <v/>
      </c>
      <c r="K29" s="267"/>
      <c r="L29" s="267"/>
      <c r="M29" s="267"/>
      <c r="N29" s="267"/>
      <c r="O29" s="267"/>
      <c r="P29" s="218"/>
      <c r="Q29" s="268"/>
      <c r="R29" s="215" t="str">
        <f ca="1">IF(ISERROR($V29),"",OFFSET('Smelter Look-up'!$C$4,$V29-4,0)&amp;"")</f>
        <v/>
      </c>
      <c r="S29" s="222" t="str">
        <f t="shared" ca="1" si="0"/>
        <v/>
      </c>
      <c r="T29" s="222" t="str">
        <f ca="1">IF(B29="","",IF(ISERROR(MATCH($J29,SorP!$B$1:$B$6230,0)),"",INDIRECT("'SorP'!$A$"&amp;MATCH($J29,SorP!$B$1:$B$6230,0))))</f>
        <v/>
      </c>
      <c r="U29" s="238"/>
      <c r="V29" s="269" t="e">
        <f>IF(C29="",NA(),IF(OR(C29="Smelter not listed",C29="Smelter not yet identified"),MATCH($B29&amp;$D29,'Smelter Look-up'!$J:$J,0),MATCH($B29&amp;$C29,'Smelter Look-up'!$J:$J,0)))</f>
        <v>#N/A</v>
      </c>
      <c r="W29" s="270"/>
      <c r="X29" s="270">
        <f t="shared" ca="1" si="1"/>
        <v>0</v>
      </c>
      <c r="Y29" s="270"/>
      <c r="Z29" s="270"/>
      <c r="AB29" s="272" t="str">
        <f t="shared" si="2"/>
        <v/>
      </c>
    </row>
    <row r="30" spans="1:28" s="271" customFormat="1" ht="20.25">
      <c r="A30" s="214"/>
      <c r="B30" s="215" t="str">
        <f>IF(LEN(A30)=0,"",INDEX('Smelter Look-up'!$A:$A,MATCH($A30,'Smelter Look-up'!$E:$E,0)))</f>
        <v/>
      </c>
      <c r="C30" s="219" t="str">
        <f>IF(LEN(A30)=0,"",INDEX('Smelter Look-up'!$C:$C,MATCH($A30,'Smelter Look-up'!$E:$E,0)))</f>
        <v/>
      </c>
      <c r="D30" s="277"/>
      <c r="E30" s="215" t="str">
        <f ca="1">IF(ISERROR($V30),"",OFFSET('Smelter Look-up'!$D$4,$V30-4,0)&amp;"")</f>
        <v/>
      </c>
      <c r="F30" s="215" t="str">
        <f ca="1">IF(ISERROR($V30),"",OFFSET('Smelter Look-up'!$E$4,$V30-4,0))</f>
        <v/>
      </c>
      <c r="G30" s="215" t="str">
        <f ca="1">IF(C30=$X$4,IF(ISERROR($V30),"Enter smelter details","RMI"),IF(ISERROR($V30),"",OFFSET('Smelter Look-up'!$F$4,$V30-4,0)))</f>
        <v/>
      </c>
      <c r="H30" s="216" t="str">
        <f ca="1">IF(ISERROR($V30),"",OFFSET('Smelter Look-up'!$G$4,$V30-4,0))</f>
        <v/>
      </c>
      <c r="I30" s="217" t="str">
        <f ca="1">IF(ISERROR($V30),"",OFFSET('Smelter Look-up'!$H$4,$V30-4,0))</f>
        <v/>
      </c>
      <c r="J30" s="217" t="str">
        <f ca="1">IF(ISERROR($V30),"",OFFSET('Smelter Look-up'!$I$4,$V30-4,0))</f>
        <v/>
      </c>
      <c r="K30" s="267"/>
      <c r="L30" s="267"/>
      <c r="M30" s="267"/>
      <c r="N30" s="267"/>
      <c r="O30" s="267"/>
      <c r="P30" s="218"/>
      <c r="Q30" s="268"/>
      <c r="R30" s="215" t="str">
        <f ca="1">IF(ISERROR($V30),"",OFFSET('Smelter Look-up'!$C$4,$V30-4,0)&amp;"")</f>
        <v/>
      </c>
      <c r="S30" s="222" t="str">
        <f t="shared" ca="1" si="0"/>
        <v/>
      </c>
      <c r="T30" s="222" t="str">
        <f ca="1">IF(B30="","",IF(ISERROR(MATCH($J30,SorP!$B$1:$B$6230,0)),"",INDIRECT("'SorP'!$A$"&amp;MATCH($J30,SorP!$B$1:$B$6230,0))))</f>
        <v/>
      </c>
      <c r="U30" s="238"/>
      <c r="V30" s="269" t="e">
        <f>IF(C30="",NA(),IF(OR(C30="Smelter not listed",C30="Smelter not yet identified"),MATCH($B30&amp;$D30,'Smelter Look-up'!$J:$J,0),MATCH($B30&amp;$C30,'Smelter Look-up'!$J:$J,0)))</f>
        <v>#N/A</v>
      </c>
      <c r="W30" s="270"/>
      <c r="X30" s="270">
        <f t="shared" ca="1" si="1"/>
        <v>0</v>
      </c>
      <c r="Y30" s="270"/>
      <c r="Z30" s="270"/>
      <c r="AB30" s="272" t="str">
        <f t="shared" si="2"/>
        <v/>
      </c>
    </row>
    <row r="31" spans="1:28" s="271" customFormat="1" ht="20.25">
      <c r="A31" s="214"/>
      <c r="B31" s="215" t="str">
        <f>IF(LEN(A31)=0,"",INDEX('Smelter Look-up'!$A:$A,MATCH($A31,'Smelter Look-up'!$E:$E,0)))</f>
        <v/>
      </c>
      <c r="C31" s="219" t="str">
        <f>IF(LEN(A31)=0,"",INDEX('Smelter Look-up'!$C:$C,MATCH($A31,'Smelter Look-up'!$E:$E,0)))</f>
        <v/>
      </c>
      <c r="D31" s="277"/>
      <c r="E31" s="215" t="str">
        <f ca="1">IF(ISERROR($V31),"",OFFSET('Smelter Look-up'!$D$4,$V31-4,0)&amp;"")</f>
        <v/>
      </c>
      <c r="F31" s="215" t="str">
        <f ca="1">IF(ISERROR($V31),"",OFFSET('Smelter Look-up'!$E$4,$V31-4,0))</f>
        <v/>
      </c>
      <c r="G31" s="215" t="str">
        <f ca="1">IF(C31=$X$4,IF(ISERROR($V31),"Enter smelter details","RMI"),IF(ISERROR($V31),"",OFFSET('Smelter Look-up'!$F$4,$V31-4,0)))</f>
        <v/>
      </c>
      <c r="H31" s="216" t="str">
        <f ca="1">IF(ISERROR($V31),"",OFFSET('Smelter Look-up'!$G$4,$V31-4,0))</f>
        <v/>
      </c>
      <c r="I31" s="217" t="str">
        <f ca="1">IF(ISERROR($V31),"",OFFSET('Smelter Look-up'!$H$4,$V31-4,0))</f>
        <v/>
      </c>
      <c r="J31" s="217" t="str">
        <f ca="1">IF(ISERROR($V31),"",OFFSET('Smelter Look-up'!$I$4,$V31-4,0))</f>
        <v/>
      </c>
      <c r="K31" s="267"/>
      <c r="L31" s="267"/>
      <c r="M31" s="267"/>
      <c r="N31" s="267"/>
      <c r="O31" s="267"/>
      <c r="P31" s="218"/>
      <c r="Q31" s="268"/>
      <c r="R31" s="215" t="str">
        <f ca="1">IF(ISERROR($V31),"",OFFSET('Smelter Look-up'!$C$4,$V31-4,0)&amp;"")</f>
        <v/>
      </c>
      <c r="S31" s="222" t="str">
        <f t="shared" ca="1" si="0"/>
        <v/>
      </c>
      <c r="T31" s="222" t="str">
        <f ca="1">IF(B31="","",IF(ISERROR(MATCH($J31,SorP!$B$1:$B$6230,0)),"",INDIRECT("'SorP'!$A$"&amp;MATCH($J31,SorP!$B$1:$B$6230,0))))</f>
        <v/>
      </c>
      <c r="U31" s="238"/>
      <c r="V31" s="269" t="e">
        <f>IF(C31="",NA(),IF(OR(C31="Smelter not listed",C31="Smelter not yet identified"),MATCH($B31&amp;$D31,'Smelter Look-up'!$J:$J,0),MATCH($B31&amp;$C31,'Smelter Look-up'!$J:$J,0)))</f>
        <v>#N/A</v>
      </c>
      <c r="W31" s="270"/>
      <c r="X31" s="270">
        <f t="shared" ca="1" si="1"/>
        <v>0</v>
      </c>
      <c r="Y31" s="270"/>
      <c r="Z31" s="270"/>
      <c r="AB31" s="272" t="str">
        <f t="shared" si="2"/>
        <v/>
      </c>
    </row>
    <row r="32" spans="1:28" s="271" customFormat="1" ht="20.25">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0"/>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1"/>
        <v>0</v>
      </c>
      <c r="Y32" s="270"/>
      <c r="Z32" s="270"/>
      <c r="AB32" s="272" t="str">
        <f t="shared" si="2"/>
        <v/>
      </c>
    </row>
    <row r="33" spans="1:28" s="271" customFormat="1" ht="20.25">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0"/>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1"/>
        <v>0</v>
      </c>
      <c r="Y33" s="270"/>
      <c r="Z33" s="270"/>
      <c r="AB33" s="272" t="str">
        <f t="shared" si="2"/>
        <v/>
      </c>
    </row>
    <row r="34" spans="1:28" s="271" customFormat="1" ht="20.25">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0"/>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1"/>
        <v>0</v>
      </c>
      <c r="Y34" s="270"/>
      <c r="Z34" s="270"/>
      <c r="AB34" s="272" t="str">
        <f t="shared" si="2"/>
        <v/>
      </c>
    </row>
    <row r="35" spans="1:28" s="271" customFormat="1" ht="20.25">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0"/>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1"/>
        <v>0</v>
      </c>
      <c r="Y35" s="270"/>
      <c r="Z35" s="270"/>
      <c r="AB35" s="272" t="str">
        <f t="shared" si="2"/>
        <v/>
      </c>
    </row>
    <row r="36" spans="1:28" s="271" customFormat="1" ht="20.25">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0"/>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1"/>
        <v>0</v>
      </c>
      <c r="Y36" s="270"/>
      <c r="Z36" s="270"/>
      <c r="AB36" s="272" t="str">
        <f t="shared" si="2"/>
        <v/>
      </c>
    </row>
    <row r="37" spans="1:28" s="271" customFormat="1" ht="20.25">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ref="S37:S67" ca="1" si="3">IF(B37="","",IF(ISERROR(MATCH($E37,CL,0)),"Unknown",INDIRECT("'C'!$A$"&amp;MATCH($E37,CL,0)+1)))</f>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ref="X37:X67" ca="1" si="4">IF(AND(C37="Smelter not listed",OR(LEN(D37)=0,LEN(E37)=0)),1,0)</f>
        <v>0</v>
      </c>
      <c r="Y37" s="270"/>
      <c r="Z37" s="270"/>
      <c r="AB37" s="272" t="str">
        <f t="shared" ref="AB37:AB67" si="5">B37&amp;C37</f>
        <v/>
      </c>
    </row>
    <row r="38" spans="1:28" s="271" customFormat="1" ht="20.25">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ca="1" si="3"/>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ca="1" si="4"/>
        <v>0</v>
      </c>
      <c r="Y38" s="270"/>
      <c r="Z38" s="270"/>
      <c r="AB38" s="272" t="str">
        <f t="shared" si="5"/>
        <v/>
      </c>
    </row>
    <row r="39" spans="1:28" s="271" customFormat="1" ht="20.25">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3"/>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4"/>
        <v>0</v>
      </c>
      <c r="Y39" s="270"/>
      <c r="Z39" s="270"/>
      <c r="AB39" s="272" t="str">
        <f t="shared" si="5"/>
        <v/>
      </c>
    </row>
    <row r="40" spans="1:28" s="271" customFormat="1" ht="20.25">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3"/>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4"/>
        <v>0</v>
      </c>
      <c r="Y40" s="270"/>
      <c r="Z40" s="270"/>
      <c r="AB40" s="272" t="str">
        <f t="shared" si="5"/>
        <v/>
      </c>
    </row>
    <row r="41" spans="1:28" s="271" customFormat="1" ht="20.25">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3"/>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4"/>
        <v>0</v>
      </c>
      <c r="Y41" s="270"/>
      <c r="Z41" s="270"/>
      <c r="AB41" s="272" t="str">
        <f t="shared" si="5"/>
        <v/>
      </c>
    </row>
    <row r="42" spans="1:28" s="271" customFormat="1" ht="20.25">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3"/>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4"/>
        <v>0</v>
      </c>
      <c r="Y42" s="270"/>
      <c r="Z42" s="270"/>
      <c r="AB42" s="272" t="str">
        <f t="shared" si="5"/>
        <v/>
      </c>
    </row>
    <row r="43" spans="1:28" s="271" customFormat="1" ht="20.25">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3"/>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4"/>
        <v>0</v>
      </c>
      <c r="Y43" s="270"/>
      <c r="Z43" s="270"/>
      <c r="AB43" s="272" t="str">
        <f t="shared" si="5"/>
        <v/>
      </c>
    </row>
    <row r="44" spans="1:28" s="271" customFormat="1" ht="20.25">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3"/>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4"/>
        <v>0</v>
      </c>
      <c r="Y44" s="270"/>
      <c r="Z44" s="270"/>
      <c r="AB44" s="272" t="str">
        <f t="shared" si="5"/>
        <v/>
      </c>
    </row>
    <row r="45" spans="1:28" s="271" customFormat="1" ht="20.25">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3"/>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4"/>
        <v>0</v>
      </c>
      <c r="Y45" s="270"/>
      <c r="Z45" s="270"/>
      <c r="AB45" s="272" t="str">
        <f t="shared" si="5"/>
        <v/>
      </c>
    </row>
    <row r="46" spans="1:28" s="271" customFormat="1" ht="20.25">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3"/>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4"/>
        <v>0</v>
      </c>
      <c r="Y46" s="270"/>
      <c r="Z46" s="270"/>
      <c r="AB46" s="272" t="str">
        <f t="shared" si="5"/>
        <v/>
      </c>
    </row>
    <row r="47" spans="1:28" s="271" customFormat="1" ht="20.25">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3"/>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4"/>
        <v>0</v>
      </c>
      <c r="Y47" s="270"/>
      <c r="Z47" s="270"/>
      <c r="AB47" s="272" t="str">
        <f t="shared" si="5"/>
        <v/>
      </c>
    </row>
    <row r="48" spans="1:28" s="271" customFormat="1" ht="20.25">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3"/>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4"/>
        <v>0</v>
      </c>
      <c r="Y48" s="270"/>
      <c r="Z48" s="270"/>
      <c r="AB48" s="272" t="str">
        <f t="shared" si="5"/>
        <v/>
      </c>
    </row>
    <row r="49" spans="1:28" s="271" customFormat="1" ht="20.25">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3"/>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4"/>
        <v>0</v>
      </c>
      <c r="Y49" s="270"/>
      <c r="Z49" s="270"/>
      <c r="AB49" s="272" t="str">
        <f t="shared" si="5"/>
        <v/>
      </c>
    </row>
    <row r="50" spans="1:28" s="271" customFormat="1" ht="20.25">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3"/>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4"/>
        <v>0</v>
      </c>
      <c r="Y50" s="270"/>
      <c r="Z50" s="270"/>
      <c r="AB50" s="272" t="str">
        <f t="shared" si="5"/>
        <v/>
      </c>
    </row>
    <row r="51" spans="1:28" s="271" customFormat="1" ht="20.25">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3"/>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4"/>
        <v>0</v>
      </c>
      <c r="Y51" s="270"/>
      <c r="Z51" s="270"/>
      <c r="AB51" s="272" t="str">
        <f t="shared" si="5"/>
        <v/>
      </c>
    </row>
    <row r="52" spans="1:28" s="271" customFormat="1" ht="20.25">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3"/>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4"/>
        <v>0</v>
      </c>
      <c r="Y52" s="270"/>
      <c r="Z52" s="270"/>
      <c r="AB52" s="272" t="str">
        <f t="shared" si="5"/>
        <v/>
      </c>
    </row>
    <row r="53" spans="1:28" s="271" customFormat="1" ht="20.25">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3"/>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4"/>
        <v>0</v>
      </c>
      <c r="Y53" s="270"/>
      <c r="Z53" s="270"/>
      <c r="AB53" s="272" t="str">
        <f t="shared" si="5"/>
        <v/>
      </c>
    </row>
    <row r="54" spans="1:28" s="271" customFormat="1" ht="20.25">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3"/>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4"/>
        <v>0</v>
      </c>
      <c r="Y54" s="270"/>
      <c r="Z54" s="270"/>
      <c r="AB54" s="272" t="str">
        <f t="shared" si="5"/>
        <v/>
      </c>
    </row>
    <row r="55" spans="1:28" s="271" customFormat="1" ht="20.25">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3"/>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4"/>
        <v>0</v>
      </c>
      <c r="Y55" s="270"/>
      <c r="Z55" s="270"/>
      <c r="AB55" s="272" t="str">
        <f t="shared" si="5"/>
        <v/>
      </c>
    </row>
    <row r="56" spans="1:28" s="271" customFormat="1" ht="20.25">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3"/>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4"/>
        <v>0</v>
      </c>
      <c r="Y56" s="270"/>
      <c r="Z56" s="270"/>
      <c r="AB56" s="272" t="str">
        <f t="shared" si="5"/>
        <v/>
      </c>
    </row>
    <row r="57" spans="1:28" s="271" customFormat="1" ht="20.25">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3"/>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4"/>
        <v>0</v>
      </c>
      <c r="Y57" s="270"/>
      <c r="Z57" s="270"/>
      <c r="AB57" s="272" t="str">
        <f t="shared" si="5"/>
        <v/>
      </c>
    </row>
    <row r="58" spans="1:28" s="271" customFormat="1" ht="20.25">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3"/>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4"/>
        <v>0</v>
      </c>
      <c r="Y58" s="270"/>
      <c r="Z58" s="270"/>
      <c r="AB58" s="272" t="str">
        <f t="shared" si="5"/>
        <v/>
      </c>
    </row>
    <row r="59" spans="1:28" s="271" customFormat="1" ht="20.25">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3"/>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4"/>
        <v>0</v>
      </c>
      <c r="Y59" s="270"/>
      <c r="Z59" s="270"/>
      <c r="AB59" s="272" t="str">
        <f t="shared" si="5"/>
        <v/>
      </c>
    </row>
    <row r="60" spans="1:28" s="271" customFormat="1" ht="20.25">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3"/>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4"/>
        <v>0</v>
      </c>
      <c r="Y60" s="270"/>
      <c r="Z60" s="270"/>
      <c r="AB60" s="272" t="str">
        <f t="shared" si="5"/>
        <v/>
      </c>
    </row>
    <row r="61" spans="1:28" s="271" customFormat="1" ht="20.25">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3"/>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4"/>
        <v>0</v>
      </c>
      <c r="Y61" s="270"/>
      <c r="Z61" s="270"/>
      <c r="AB61" s="272" t="str">
        <f t="shared" si="5"/>
        <v/>
      </c>
    </row>
    <row r="62" spans="1:28" s="271" customFormat="1" ht="20.25">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3"/>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4"/>
        <v>0</v>
      </c>
      <c r="Y62" s="270"/>
      <c r="Z62" s="270"/>
      <c r="AB62" s="272" t="str">
        <f t="shared" si="5"/>
        <v/>
      </c>
    </row>
    <row r="63" spans="1:28" s="271" customFormat="1" ht="20.25">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3"/>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4"/>
        <v>0</v>
      </c>
      <c r="Y63" s="270"/>
      <c r="Z63" s="270"/>
      <c r="AB63" s="272" t="str">
        <f t="shared" si="5"/>
        <v/>
      </c>
    </row>
    <row r="64" spans="1:28" s="271" customFormat="1" ht="20.25">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3"/>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4"/>
        <v>0</v>
      </c>
      <c r="Y64" s="270"/>
      <c r="Z64" s="270"/>
      <c r="AB64" s="272" t="str">
        <f t="shared" si="5"/>
        <v/>
      </c>
    </row>
    <row r="65" spans="1:28" s="271" customFormat="1" ht="20.25">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3"/>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4"/>
        <v>0</v>
      </c>
      <c r="Y65" s="270"/>
      <c r="Z65" s="270"/>
      <c r="AB65" s="272" t="str">
        <f t="shared" si="5"/>
        <v/>
      </c>
    </row>
    <row r="66" spans="1:28" s="271" customFormat="1" ht="20.25">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3"/>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4"/>
        <v>0</v>
      </c>
      <c r="Y66" s="270"/>
      <c r="Z66" s="270"/>
      <c r="AB66" s="272" t="str">
        <f t="shared" si="5"/>
        <v/>
      </c>
    </row>
    <row r="67" spans="1:28" s="271" customFormat="1" ht="20.25">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3"/>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4"/>
        <v>0</v>
      </c>
      <c r="Y67" s="270"/>
      <c r="Z67" s="270"/>
      <c r="AB67" s="272" t="str">
        <f t="shared" si="5"/>
        <v/>
      </c>
    </row>
    <row r="68" spans="1:28" s="271" customFormat="1" ht="20.25">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ref="S68" ca="1" si="6">IF(B68="","",IF(ISERROR(MATCH($E68,CL,0)),"Unknown",INDIRECT("'C'!$A$"&amp;MATCH($E68,CL,0)+1)))</f>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ref="X68" ca="1" si="7">IF(AND(C68="Smelter not listed",OR(LEN(D68)=0,LEN(E68)=0)),1,0)</f>
        <v>0</v>
      </c>
      <c r="Y68" s="270"/>
      <c r="Z68" s="270"/>
      <c r="AB68" s="272" t="str">
        <f t="shared" ref="AB68" si="8">B68&amp;C68</f>
        <v/>
      </c>
    </row>
    <row r="69" spans="1:28" s="271" customFormat="1" ht="20.25">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S100"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X100" ca="1" si="10">IF(AND(C69="Smelter not listed",OR(LEN(D69)=0,LEN(E69)=0)),1,0)</f>
        <v>0</v>
      </c>
      <c r="Y69" s="270"/>
      <c r="Z69" s="270"/>
      <c r="AB69" s="272" t="str">
        <f t="shared" ref="AB69:AB100" si="11">B69&amp;C69</f>
        <v/>
      </c>
    </row>
    <row r="70" spans="1:28" s="271" customFormat="1" ht="20.25">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ca="1" si="9"/>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ca="1" si="10"/>
        <v>0</v>
      </c>
      <c r="Y70" s="270"/>
      <c r="Z70" s="270"/>
      <c r="AB70" s="272" t="str">
        <f t="shared" si="11"/>
        <v/>
      </c>
    </row>
    <row r="71" spans="1:28" s="271" customFormat="1" ht="20.25">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9"/>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0"/>
        <v>0</v>
      </c>
      <c r="Y71" s="270"/>
      <c r="Z71" s="270"/>
      <c r="AB71" s="272" t="str">
        <f t="shared" si="11"/>
        <v/>
      </c>
    </row>
    <row r="72" spans="1:28" s="271" customFormat="1" ht="20.25">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9"/>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0"/>
        <v>0</v>
      </c>
      <c r="Y72" s="270"/>
      <c r="Z72" s="270"/>
      <c r="AB72" s="272" t="str">
        <f t="shared" si="11"/>
        <v/>
      </c>
    </row>
    <row r="73" spans="1:28" s="271" customFormat="1" ht="20.25">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9"/>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0"/>
        <v>0</v>
      </c>
      <c r="Y73" s="270"/>
      <c r="Z73" s="270"/>
      <c r="AB73" s="272" t="str">
        <f t="shared" si="11"/>
        <v/>
      </c>
    </row>
    <row r="74" spans="1:28" s="271" customFormat="1" ht="20.25">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9"/>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0"/>
        <v>0</v>
      </c>
      <c r="Y74" s="270"/>
      <c r="Z74" s="270"/>
      <c r="AB74" s="272" t="str">
        <f t="shared" si="11"/>
        <v/>
      </c>
    </row>
    <row r="75" spans="1:28" s="271" customFormat="1" ht="20.25">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9"/>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0"/>
        <v>0</v>
      </c>
      <c r="Y75" s="270"/>
      <c r="Z75" s="270"/>
      <c r="AB75" s="272" t="str">
        <f t="shared" si="11"/>
        <v/>
      </c>
    </row>
    <row r="76" spans="1:28" s="271" customFormat="1" ht="20.25">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9"/>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0"/>
        <v>0</v>
      </c>
      <c r="Y76" s="270"/>
      <c r="Z76" s="270"/>
      <c r="AB76" s="272" t="str">
        <f t="shared" si="11"/>
        <v/>
      </c>
    </row>
    <row r="77" spans="1:28" s="271" customFormat="1" ht="20.25">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9"/>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0"/>
        <v>0</v>
      </c>
      <c r="Y77" s="270"/>
      <c r="Z77" s="270"/>
      <c r="AB77" s="272" t="str">
        <f t="shared" si="11"/>
        <v/>
      </c>
    </row>
    <row r="78" spans="1:28" s="271" customFormat="1" ht="20.25">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9"/>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0"/>
        <v>0</v>
      </c>
      <c r="Y78" s="270"/>
      <c r="Z78" s="270"/>
      <c r="AB78" s="272" t="str">
        <f t="shared" si="11"/>
        <v/>
      </c>
    </row>
    <row r="79" spans="1:28" s="271" customFormat="1" ht="20.25">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9"/>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0"/>
        <v>0</v>
      </c>
      <c r="Y79" s="270"/>
      <c r="Z79" s="270"/>
      <c r="AB79" s="272" t="str">
        <f t="shared" si="11"/>
        <v/>
      </c>
    </row>
    <row r="80" spans="1:28" s="271" customFormat="1" ht="20.25">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9"/>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0"/>
        <v>0</v>
      </c>
      <c r="Y80" s="270"/>
      <c r="Z80" s="270"/>
      <c r="AB80" s="272" t="str">
        <f t="shared" si="11"/>
        <v/>
      </c>
    </row>
    <row r="81" spans="1:28" s="271" customFormat="1" ht="20.25">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9"/>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0"/>
        <v>0</v>
      </c>
      <c r="Y81" s="270"/>
      <c r="Z81" s="270"/>
      <c r="AB81" s="272" t="str">
        <f t="shared" si="11"/>
        <v/>
      </c>
    </row>
    <row r="82" spans="1:28" s="271" customFormat="1" ht="20.25">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9"/>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0"/>
        <v>0</v>
      </c>
      <c r="Y82" s="270"/>
      <c r="Z82" s="270"/>
      <c r="AB82" s="272" t="str">
        <f t="shared" si="11"/>
        <v/>
      </c>
    </row>
    <row r="83" spans="1:28" s="271" customFormat="1" ht="20.25">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9"/>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0"/>
        <v>0</v>
      </c>
      <c r="Y83" s="270"/>
      <c r="Z83" s="270"/>
      <c r="AB83" s="272" t="str">
        <f t="shared" si="11"/>
        <v/>
      </c>
    </row>
    <row r="84" spans="1:28" s="271" customFormat="1" ht="20.25">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9"/>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0"/>
        <v>0</v>
      </c>
      <c r="Y84" s="270"/>
      <c r="Z84" s="270"/>
      <c r="AB84" s="272" t="str">
        <f t="shared" si="11"/>
        <v/>
      </c>
    </row>
    <row r="85" spans="1:28" s="271" customFormat="1" ht="20.25">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9"/>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0"/>
        <v>0</v>
      </c>
      <c r="Y85" s="270"/>
      <c r="Z85" s="270"/>
      <c r="AB85" s="272" t="str">
        <f t="shared" si="11"/>
        <v/>
      </c>
    </row>
    <row r="86" spans="1:28" s="271" customFormat="1" ht="20.25">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9"/>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0"/>
        <v>0</v>
      </c>
      <c r="Y86" s="270"/>
      <c r="Z86" s="270"/>
      <c r="AB86" s="272" t="str">
        <f t="shared" si="11"/>
        <v/>
      </c>
    </row>
    <row r="87" spans="1:28" s="271" customFormat="1" ht="20.25">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9"/>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0"/>
        <v>0</v>
      </c>
      <c r="Y87" s="270"/>
      <c r="Z87" s="270"/>
      <c r="AB87" s="272" t="str">
        <f t="shared" si="11"/>
        <v/>
      </c>
    </row>
    <row r="88" spans="1:28" s="271" customFormat="1" ht="20.25">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9"/>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0"/>
        <v>0</v>
      </c>
      <c r="Y88" s="270"/>
      <c r="Z88" s="270"/>
      <c r="AB88" s="272" t="str">
        <f t="shared" si="11"/>
        <v/>
      </c>
    </row>
    <row r="89" spans="1:28" s="271" customFormat="1" ht="20.25">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9"/>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0"/>
        <v>0</v>
      </c>
      <c r="Y89" s="270"/>
      <c r="Z89" s="270"/>
      <c r="AB89" s="272" t="str">
        <f t="shared" si="11"/>
        <v/>
      </c>
    </row>
    <row r="90" spans="1:28" s="271" customFormat="1" ht="20.25">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9"/>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0"/>
        <v>0</v>
      </c>
      <c r="Y90" s="270"/>
      <c r="Z90" s="270"/>
      <c r="AB90" s="272" t="str">
        <f t="shared" si="11"/>
        <v/>
      </c>
    </row>
    <row r="91" spans="1:28" s="271" customFormat="1" ht="20.25">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9"/>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0"/>
        <v>0</v>
      </c>
      <c r="Y91" s="270"/>
      <c r="Z91" s="270"/>
      <c r="AB91" s="272" t="str">
        <f t="shared" si="11"/>
        <v/>
      </c>
    </row>
    <row r="92" spans="1:28" s="271" customFormat="1" ht="20.25">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9"/>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0"/>
        <v>0</v>
      </c>
      <c r="Y92" s="270"/>
      <c r="Z92" s="270"/>
      <c r="AB92" s="272" t="str">
        <f t="shared" si="11"/>
        <v/>
      </c>
    </row>
    <row r="93" spans="1:28" s="271" customFormat="1" ht="20.25">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9"/>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0"/>
        <v>0</v>
      </c>
      <c r="Y93" s="270"/>
      <c r="Z93" s="270"/>
      <c r="AB93" s="272" t="str">
        <f t="shared" si="11"/>
        <v/>
      </c>
    </row>
    <row r="94" spans="1:28" s="271" customFormat="1" ht="20.25">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9"/>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0"/>
        <v>0</v>
      </c>
      <c r="Y94" s="270"/>
      <c r="Z94" s="270"/>
      <c r="AB94" s="272" t="str">
        <f t="shared" si="11"/>
        <v/>
      </c>
    </row>
    <row r="95" spans="1:28" s="271" customFormat="1" ht="20.25">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9"/>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0"/>
        <v>0</v>
      </c>
      <c r="Y95" s="270"/>
      <c r="Z95" s="270"/>
      <c r="AB95" s="272" t="str">
        <f t="shared" si="11"/>
        <v/>
      </c>
    </row>
    <row r="96" spans="1:28" s="271" customFormat="1" ht="20.25">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9"/>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0"/>
        <v>0</v>
      </c>
      <c r="Y96" s="270"/>
      <c r="Z96" s="270"/>
      <c r="AB96" s="272" t="str">
        <f t="shared" si="11"/>
        <v/>
      </c>
    </row>
    <row r="97" spans="1:28" s="271" customFormat="1" ht="20.25">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9"/>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0"/>
        <v>0</v>
      </c>
      <c r="Y97" s="270"/>
      <c r="Z97" s="270"/>
      <c r="AB97" s="272" t="str">
        <f t="shared" si="11"/>
        <v/>
      </c>
    </row>
    <row r="98" spans="1:28" s="271" customFormat="1" ht="20.25">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9"/>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0"/>
        <v>0</v>
      </c>
      <c r="Y98" s="270"/>
      <c r="Z98" s="270"/>
      <c r="AB98" s="272" t="str">
        <f t="shared" si="11"/>
        <v/>
      </c>
    </row>
    <row r="99" spans="1:28" s="271" customFormat="1" ht="20.25">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9"/>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0"/>
        <v>0</v>
      </c>
      <c r="Y99" s="270"/>
      <c r="Z99" s="270"/>
      <c r="AB99" s="272" t="str">
        <f t="shared" si="11"/>
        <v/>
      </c>
    </row>
    <row r="100" spans="1:28" s="271" customFormat="1" ht="20.25">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9"/>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0"/>
        <v>0</v>
      </c>
      <c r="Y100" s="270"/>
      <c r="Z100" s="270"/>
      <c r="AB100" s="272" t="str">
        <f t="shared" si="11"/>
        <v/>
      </c>
    </row>
    <row r="101" spans="1:28" s="271" customFormat="1" ht="20.25">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ref="S101:S131" ca="1" si="12">IF(B101="","",IF(ISERROR(MATCH($E101,CL,0)),"Unknown",INDIRECT("'C'!$A$"&amp;MATCH($E101,CL,0)+1)))</f>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ref="X101:X131" ca="1" si="13">IF(AND(C101="Smelter not listed",OR(LEN(D101)=0,LEN(E101)=0)),1,0)</f>
        <v>0</v>
      </c>
      <c r="Y101" s="270"/>
      <c r="Z101" s="270"/>
      <c r="AB101" s="272" t="str">
        <f t="shared" ref="AB101:AB131" si="14">B101&amp;C101</f>
        <v/>
      </c>
    </row>
    <row r="102" spans="1:28" s="271" customFormat="1" ht="20.25">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ca="1" si="12"/>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ca="1" si="13"/>
        <v>0</v>
      </c>
      <c r="Y102" s="270"/>
      <c r="Z102" s="270"/>
      <c r="AB102" s="272" t="str">
        <f t="shared" si="14"/>
        <v/>
      </c>
    </row>
    <row r="103" spans="1:28" s="271" customFormat="1" ht="20.25">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2"/>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3"/>
        <v>0</v>
      </c>
      <c r="Y103" s="270"/>
      <c r="Z103" s="270"/>
      <c r="AB103" s="272" t="str">
        <f t="shared" si="14"/>
        <v/>
      </c>
    </row>
    <row r="104" spans="1:28" s="271" customFormat="1" ht="20.25">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2"/>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3"/>
        <v>0</v>
      </c>
      <c r="Y104" s="270"/>
      <c r="Z104" s="270"/>
      <c r="AB104" s="272" t="str">
        <f t="shared" si="14"/>
        <v/>
      </c>
    </row>
    <row r="105" spans="1:28" s="271" customFormat="1" ht="20.25">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2"/>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3"/>
        <v>0</v>
      </c>
      <c r="Y105" s="270"/>
      <c r="Z105" s="270"/>
      <c r="AB105" s="272" t="str">
        <f t="shared" si="14"/>
        <v/>
      </c>
    </row>
    <row r="106" spans="1:28" s="271" customFormat="1" ht="20.25">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2"/>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3"/>
        <v>0</v>
      </c>
      <c r="Y106" s="270"/>
      <c r="Z106" s="270"/>
      <c r="AB106" s="272" t="str">
        <f t="shared" si="14"/>
        <v/>
      </c>
    </row>
    <row r="107" spans="1:28" s="271" customFormat="1" ht="20.25">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2"/>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3"/>
        <v>0</v>
      </c>
      <c r="Y107" s="270"/>
      <c r="Z107" s="270"/>
      <c r="AB107" s="272" t="str">
        <f t="shared" si="14"/>
        <v/>
      </c>
    </row>
    <row r="108" spans="1:28" s="271" customFormat="1" ht="20.25">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2"/>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3"/>
        <v>0</v>
      </c>
      <c r="Y108" s="270"/>
      <c r="Z108" s="270"/>
      <c r="AB108" s="272" t="str">
        <f t="shared" si="14"/>
        <v/>
      </c>
    </row>
    <row r="109" spans="1:28" s="271" customFormat="1" ht="20.25">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2"/>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3"/>
        <v>0</v>
      </c>
      <c r="Y109" s="270"/>
      <c r="Z109" s="270"/>
      <c r="AB109" s="272" t="str">
        <f t="shared" si="14"/>
        <v/>
      </c>
    </row>
    <row r="110" spans="1:28" s="271" customFormat="1" ht="20.25">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2"/>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3"/>
        <v>0</v>
      </c>
      <c r="Y110" s="270"/>
      <c r="Z110" s="270"/>
      <c r="AB110" s="272" t="str">
        <f t="shared" si="14"/>
        <v/>
      </c>
    </row>
    <row r="111" spans="1:28" s="271" customFormat="1" ht="20.25">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2"/>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3"/>
        <v>0</v>
      </c>
      <c r="Y111" s="270"/>
      <c r="Z111" s="270"/>
      <c r="AB111" s="272" t="str">
        <f t="shared" si="14"/>
        <v/>
      </c>
    </row>
    <row r="112" spans="1:28" s="271" customFormat="1" ht="20.25">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2"/>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3"/>
        <v>0</v>
      </c>
      <c r="Y112" s="270"/>
      <c r="Z112" s="270"/>
      <c r="AB112" s="272" t="str">
        <f t="shared" si="14"/>
        <v/>
      </c>
    </row>
    <row r="113" spans="1:28" s="271" customFormat="1" ht="20.25">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2"/>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3"/>
        <v>0</v>
      </c>
      <c r="Y113" s="270"/>
      <c r="Z113" s="270"/>
      <c r="AB113" s="272" t="str">
        <f t="shared" si="14"/>
        <v/>
      </c>
    </row>
    <row r="114" spans="1:28" s="271" customFormat="1" ht="20.25">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2"/>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3"/>
        <v>0</v>
      </c>
      <c r="Y114" s="270"/>
      <c r="Z114" s="270"/>
      <c r="AB114" s="272" t="str">
        <f t="shared" si="14"/>
        <v/>
      </c>
    </row>
    <row r="115" spans="1:28" s="271" customFormat="1" ht="20.25">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2"/>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3"/>
        <v>0</v>
      </c>
      <c r="Y115" s="270"/>
      <c r="Z115" s="270"/>
      <c r="AB115" s="272" t="str">
        <f t="shared" si="14"/>
        <v/>
      </c>
    </row>
    <row r="116" spans="1:28" s="271" customFormat="1" ht="20.25">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2"/>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3"/>
        <v>0</v>
      </c>
      <c r="Y116" s="270"/>
      <c r="Z116" s="270"/>
      <c r="AB116" s="272" t="str">
        <f t="shared" si="14"/>
        <v/>
      </c>
    </row>
    <row r="117" spans="1:28" s="271" customFormat="1" ht="20.25">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2"/>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3"/>
        <v>0</v>
      </c>
      <c r="Y117" s="270"/>
      <c r="Z117" s="270"/>
      <c r="AB117" s="272" t="str">
        <f t="shared" si="14"/>
        <v/>
      </c>
    </row>
    <row r="118" spans="1:28" s="271" customFormat="1" ht="20.25">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2"/>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3"/>
        <v>0</v>
      </c>
      <c r="Y118" s="270"/>
      <c r="Z118" s="270"/>
      <c r="AB118" s="272" t="str">
        <f t="shared" si="14"/>
        <v/>
      </c>
    </row>
    <row r="119" spans="1:28" s="271" customFormat="1" ht="20.25">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2"/>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3"/>
        <v>0</v>
      </c>
      <c r="Y119" s="270"/>
      <c r="Z119" s="270"/>
      <c r="AB119" s="272" t="str">
        <f t="shared" si="14"/>
        <v/>
      </c>
    </row>
    <row r="120" spans="1:28" s="271" customFormat="1" ht="20.25">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2"/>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3"/>
        <v>0</v>
      </c>
      <c r="Y120" s="270"/>
      <c r="Z120" s="270"/>
      <c r="AB120" s="272" t="str">
        <f t="shared" si="14"/>
        <v/>
      </c>
    </row>
    <row r="121" spans="1:28" s="271" customFormat="1" ht="20.25">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2"/>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3"/>
        <v>0</v>
      </c>
      <c r="Y121" s="270"/>
      <c r="Z121" s="270"/>
      <c r="AB121" s="272" t="str">
        <f t="shared" si="14"/>
        <v/>
      </c>
    </row>
    <row r="122" spans="1:28" s="271" customFormat="1" ht="20.25">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2"/>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3"/>
        <v>0</v>
      </c>
      <c r="Y122" s="270"/>
      <c r="Z122" s="270"/>
      <c r="AB122" s="272" t="str">
        <f t="shared" si="14"/>
        <v/>
      </c>
    </row>
    <row r="123" spans="1:28" s="271" customFormat="1" ht="20.25">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2"/>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3"/>
        <v>0</v>
      </c>
      <c r="Y123" s="270"/>
      <c r="Z123" s="270"/>
      <c r="AB123" s="272" t="str">
        <f t="shared" si="14"/>
        <v/>
      </c>
    </row>
    <row r="124" spans="1:28" s="271" customFormat="1" ht="20.25">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2"/>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3"/>
        <v>0</v>
      </c>
      <c r="Y124" s="270"/>
      <c r="Z124" s="270"/>
      <c r="AB124" s="272" t="str">
        <f t="shared" si="14"/>
        <v/>
      </c>
    </row>
    <row r="125" spans="1:28" s="271" customFormat="1" ht="20.25">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2"/>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3"/>
        <v>0</v>
      </c>
      <c r="Y125" s="270"/>
      <c r="Z125" s="270"/>
      <c r="AB125" s="272" t="str">
        <f t="shared" si="14"/>
        <v/>
      </c>
    </row>
    <row r="126" spans="1:28" s="271" customFormat="1" ht="20.25">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2"/>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3"/>
        <v>0</v>
      </c>
      <c r="Y126" s="270"/>
      <c r="Z126" s="270"/>
      <c r="AB126" s="272" t="str">
        <f t="shared" si="14"/>
        <v/>
      </c>
    </row>
    <row r="127" spans="1:28" s="271" customFormat="1" ht="20.25">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2"/>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3"/>
        <v>0</v>
      </c>
      <c r="Y127" s="270"/>
      <c r="Z127" s="270"/>
      <c r="AB127" s="272" t="str">
        <f t="shared" si="14"/>
        <v/>
      </c>
    </row>
    <row r="128" spans="1:28" s="271" customFormat="1" ht="20.25">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2"/>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3"/>
        <v>0</v>
      </c>
      <c r="Y128" s="270"/>
      <c r="Z128" s="270"/>
      <c r="AB128" s="272" t="str">
        <f t="shared" si="14"/>
        <v/>
      </c>
    </row>
    <row r="129" spans="1:28" s="271" customFormat="1" ht="20.25">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2"/>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3"/>
        <v>0</v>
      </c>
      <c r="Y129" s="270"/>
      <c r="Z129" s="270"/>
      <c r="AB129" s="272" t="str">
        <f t="shared" si="14"/>
        <v/>
      </c>
    </row>
    <row r="130" spans="1:28" s="271" customFormat="1" ht="20.25">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2"/>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3"/>
        <v>0</v>
      </c>
      <c r="Y130" s="270"/>
      <c r="Z130" s="270"/>
      <c r="AB130" s="272" t="str">
        <f t="shared" si="14"/>
        <v/>
      </c>
    </row>
    <row r="131" spans="1:28" s="271" customFormat="1" ht="20.25">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2"/>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3"/>
        <v>0</v>
      </c>
      <c r="Y131" s="270"/>
      <c r="Z131" s="270"/>
      <c r="AB131" s="272" t="str">
        <f t="shared" si="14"/>
        <v/>
      </c>
    </row>
    <row r="132" spans="1:28" s="271" customFormat="1" ht="20.25">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ref="S132" ca="1" si="15">IF(B132="","",IF(ISERROR(MATCH($E132,CL,0)),"Unknown",INDIRECT("'C'!$A$"&amp;MATCH($E132,CL,0)+1)))</f>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ref="X132" ca="1" si="16">IF(AND(C132="Smelter not listed",OR(LEN(D132)=0,LEN(E132)=0)),1,0)</f>
        <v>0</v>
      </c>
      <c r="Y132" s="270"/>
      <c r="Z132" s="270"/>
      <c r="AB132" s="272" t="str">
        <f t="shared" ref="AB132" si="17">B132&amp;C132</f>
        <v/>
      </c>
    </row>
    <row r="133" spans="1:28" s="271" customFormat="1" ht="20.25">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S164"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X164" ca="1" si="19">IF(AND(C133="Smelter not listed",OR(LEN(D133)=0,LEN(E133)=0)),1,0)</f>
        <v>0</v>
      </c>
      <c r="Y133" s="270"/>
      <c r="Z133" s="270"/>
      <c r="AB133" s="272" t="str">
        <f t="shared" ref="AB133:AB164" si="20">B133&amp;C133</f>
        <v/>
      </c>
    </row>
    <row r="134" spans="1:28" s="271" customFormat="1" ht="20.25">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ca="1" si="18"/>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ca="1" si="19"/>
        <v>0</v>
      </c>
      <c r="Y134" s="270"/>
      <c r="Z134" s="270"/>
      <c r="AB134" s="272" t="str">
        <f t="shared" si="20"/>
        <v/>
      </c>
    </row>
    <row r="135" spans="1:28" s="271" customFormat="1" ht="20.25">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18"/>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19"/>
        <v>0</v>
      </c>
      <c r="Y135" s="270"/>
      <c r="Z135" s="270"/>
      <c r="AB135" s="272" t="str">
        <f t="shared" si="20"/>
        <v/>
      </c>
    </row>
    <row r="136" spans="1:28" s="271" customFormat="1" ht="20.25">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18"/>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19"/>
        <v>0</v>
      </c>
      <c r="Y136" s="270"/>
      <c r="Z136" s="270"/>
      <c r="AB136" s="272" t="str">
        <f t="shared" si="20"/>
        <v/>
      </c>
    </row>
    <row r="137" spans="1:28" s="271" customFormat="1" ht="20.25">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18"/>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19"/>
        <v>0</v>
      </c>
      <c r="Y137" s="270"/>
      <c r="Z137" s="270"/>
      <c r="AB137" s="272" t="str">
        <f t="shared" si="20"/>
        <v/>
      </c>
    </row>
    <row r="138" spans="1:28" s="271" customFormat="1" ht="20.25">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18"/>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19"/>
        <v>0</v>
      </c>
      <c r="Y138" s="270"/>
      <c r="Z138" s="270"/>
      <c r="AB138" s="272" t="str">
        <f t="shared" si="20"/>
        <v/>
      </c>
    </row>
    <row r="139" spans="1:28" s="271" customFormat="1" ht="20.25">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18"/>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19"/>
        <v>0</v>
      </c>
      <c r="Y139" s="270"/>
      <c r="Z139" s="270"/>
      <c r="AB139" s="272" t="str">
        <f t="shared" si="20"/>
        <v/>
      </c>
    </row>
    <row r="140" spans="1:28" s="271" customFormat="1" ht="20.25">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18"/>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19"/>
        <v>0</v>
      </c>
      <c r="Y140" s="270"/>
      <c r="Z140" s="270"/>
      <c r="AB140" s="272" t="str">
        <f t="shared" si="20"/>
        <v/>
      </c>
    </row>
    <row r="141" spans="1:28" s="271" customFormat="1" ht="20.25">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18"/>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19"/>
        <v>0</v>
      </c>
      <c r="Y141" s="270"/>
      <c r="Z141" s="270"/>
      <c r="AB141" s="272" t="str">
        <f t="shared" si="20"/>
        <v/>
      </c>
    </row>
    <row r="142" spans="1:28" s="271" customFormat="1" ht="20.25">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18"/>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19"/>
        <v>0</v>
      </c>
      <c r="Y142" s="270"/>
      <c r="Z142" s="270"/>
      <c r="AB142" s="272" t="str">
        <f t="shared" si="20"/>
        <v/>
      </c>
    </row>
    <row r="143" spans="1:28" s="271" customFormat="1" ht="20.25">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18"/>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19"/>
        <v>0</v>
      </c>
      <c r="Y143" s="270"/>
      <c r="Z143" s="270"/>
      <c r="AB143" s="272" t="str">
        <f t="shared" si="20"/>
        <v/>
      </c>
    </row>
    <row r="144" spans="1:28" s="271" customFormat="1" ht="20.25">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18"/>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19"/>
        <v>0</v>
      </c>
      <c r="Y144" s="270"/>
      <c r="Z144" s="270"/>
      <c r="AB144" s="272" t="str">
        <f t="shared" si="20"/>
        <v/>
      </c>
    </row>
    <row r="145" spans="1:28" s="271" customFormat="1" ht="20.25">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18"/>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19"/>
        <v>0</v>
      </c>
      <c r="Y145" s="270"/>
      <c r="Z145" s="270"/>
      <c r="AB145" s="272" t="str">
        <f t="shared" si="20"/>
        <v/>
      </c>
    </row>
    <row r="146" spans="1:28" s="271" customFormat="1" ht="20.25">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18"/>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19"/>
        <v>0</v>
      </c>
      <c r="Y146" s="270"/>
      <c r="Z146" s="270"/>
      <c r="AB146" s="272" t="str">
        <f t="shared" si="20"/>
        <v/>
      </c>
    </row>
    <row r="147" spans="1:28" s="271" customFormat="1" ht="20.25">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18"/>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19"/>
        <v>0</v>
      </c>
      <c r="Y147" s="270"/>
      <c r="Z147" s="270"/>
      <c r="AB147" s="272" t="str">
        <f t="shared" si="20"/>
        <v/>
      </c>
    </row>
    <row r="148" spans="1:28" s="271" customFormat="1" ht="20.25">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18"/>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19"/>
        <v>0</v>
      </c>
      <c r="Y148" s="270"/>
      <c r="Z148" s="270"/>
      <c r="AB148" s="272" t="str">
        <f t="shared" si="20"/>
        <v/>
      </c>
    </row>
    <row r="149" spans="1:28" s="271" customFormat="1" ht="20.25">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18"/>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19"/>
        <v>0</v>
      </c>
      <c r="Y149" s="270"/>
      <c r="Z149" s="270"/>
      <c r="AB149" s="272" t="str">
        <f t="shared" si="20"/>
        <v/>
      </c>
    </row>
    <row r="150" spans="1:28" s="271" customFormat="1" ht="20.25">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18"/>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19"/>
        <v>0</v>
      </c>
      <c r="Y150" s="270"/>
      <c r="Z150" s="270"/>
      <c r="AB150" s="272" t="str">
        <f t="shared" si="20"/>
        <v/>
      </c>
    </row>
    <row r="151" spans="1:28" s="271" customFormat="1" ht="20.25">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18"/>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19"/>
        <v>0</v>
      </c>
      <c r="Y151" s="270"/>
      <c r="Z151" s="270"/>
      <c r="AB151" s="272" t="str">
        <f t="shared" si="20"/>
        <v/>
      </c>
    </row>
    <row r="152" spans="1:28" s="271" customFormat="1" ht="20.25">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18"/>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19"/>
        <v>0</v>
      </c>
      <c r="Y152" s="270"/>
      <c r="Z152" s="270"/>
      <c r="AB152" s="272" t="str">
        <f t="shared" si="20"/>
        <v/>
      </c>
    </row>
    <row r="153" spans="1:28" s="271" customFormat="1" ht="20.25">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18"/>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19"/>
        <v>0</v>
      </c>
      <c r="Y153" s="270"/>
      <c r="Z153" s="270"/>
      <c r="AB153" s="272" t="str">
        <f t="shared" si="20"/>
        <v/>
      </c>
    </row>
    <row r="154" spans="1:28" s="271" customFormat="1" ht="20.25">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18"/>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19"/>
        <v>0</v>
      </c>
      <c r="Y154" s="270"/>
      <c r="Z154" s="270"/>
      <c r="AB154" s="272" t="str">
        <f t="shared" si="20"/>
        <v/>
      </c>
    </row>
    <row r="155" spans="1:28" s="271" customFormat="1" ht="20.25">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18"/>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19"/>
        <v>0</v>
      </c>
      <c r="Y155" s="270"/>
      <c r="Z155" s="270"/>
      <c r="AB155" s="272" t="str">
        <f t="shared" si="20"/>
        <v/>
      </c>
    </row>
    <row r="156" spans="1:28" s="271" customFormat="1" ht="20.25">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18"/>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19"/>
        <v>0</v>
      </c>
      <c r="Y156" s="270"/>
      <c r="Z156" s="270"/>
      <c r="AB156" s="272" t="str">
        <f t="shared" si="20"/>
        <v/>
      </c>
    </row>
    <row r="157" spans="1:28" s="271" customFormat="1" ht="20.25">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18"/>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19"/>
        <v>0</v>
      </c>
      <c r="Y157" s="270"/>
      <c r="Z157" s="270"/>
      <c r="AB157" s="272" t="str">
        <f t="shared" si="20"/>
        <v/>
      </c>
    </row>
    <row r="158" spans="1:28" s="271" customFormat="1" ht="20.25">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18"/>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19"/>
        <v>0</v>
      </c>
      <c r="Y158" s="270"/>
      <c r="Z158" s="270"/>
      <c r="AB158" s="272" t="str">
        <f t="shared" si="20"/>
        <v/>
      </c>
    </row>
    <row r="159" spans="1:28" s="271" customFormat="1" ht="20.25">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18"/>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19"/>
        <v>0</v>
      </c>
      <c r="Y159" s="270"/>
      <c r="Z159" s="270"/>
      <c r="AB159" s="272" t="str">
        <f t="shared" si="20"/>
        <v/>
      </c>
    </row>
    <row r="160" spans="1:28" s="271" customFormat="1" ht="20.25">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18"/>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19"/>
        <v>0</v>
      </c>
      <c r="Y160" s="270"/>
      <c r="Z160" s="270"/>
      <c r="AB160" s="272" t="str">
        <f t="shared" si="20"/>
        <v/>
      </c>
    </row>
    <row r="161" spans="1:28" s="271" customFormat="1" ht="20.25">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18"/>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19"/>
        <v>0</v>
      </c>
      <c r="Y161" s="270"/>
      <c r="Z161" s="270"/>
      <c r="AB161" s="272" t="str">
        <f t="shared" si="20"/>
        <v/>
      </c>
    </row>
    <row r="162" spans="1:28" s="271" customFormat="1" ht="20.25">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18"/>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19"/>
        <v>0</v>
      </c>
      <c r="Y162" s="270"/>
      <c r="Z162" s="270"/>
      <c r="AB162" s="272" t="str">
        <f t="shared" si="20"/>
        <v/>
      </c>
    </row>
    <row r="163" spans="1:28" s="271" customFormat="1" ht="20.25">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18"/>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19"/>
        <v>0</v>
      </c>
      <c r="Y163" s="270"/>
      <c r="Z163" s="270"/>
      <c r="AB163" s="272" t="str">
        <f t="shared" si="20"/>
        <v/>
      </c>
    </row>
    <row r="164" spans="1:28" s="271" customFormat="1" ht="20.25">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18"/>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19"/>
        <v>0</v>
      </c>
      <c r="Y164" s="270"/>
      <c r="Z164" s="270"/>
      <c r="AB164" s="272" t="str">
        <f t="shared" si="20"/>
        <v/>
      </c>
    </row>
    <row r="165" spans="1:28" s="271" customFormat="1" ht="20.25">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ref="S165:S195" ca="1" si="21">IF(B165="","",IF(ISERROR(MATCH($E165,CL,0)),"Unknown",INDIRECT("'C'!$A$"&amp;MATCH($E165,CL,0)+1)))</f>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ref="X165:X195" ca="1" si="22">IF(AND(C165="Smelter not listed",OR(LEN(D165)=0,LEN(E165)=0)),1,0)</f>
        <v>0</v>
      </c>
      <c r="Y165" s="270"/>
      <c r="Z165" s="270"/>
      <c r="AB165" s="272" t="str">
        <f t="shared" ref="AB165:AB195" si="23">B165&amp;C165</f>
        <v/>
      </c>
    </row>
    <row r="166" spans="1:28" s="271" customFormat="1" ht="20.25">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ca="1" si="21"/>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ca="1" si="22"/>
        <v>0</v>
      </c>
      <c r="Y166" s="270"/>
      <c r="Z166" s="270"/>
      <c r="AB166" s="272" t="str">
        <f t="shared" si="23"/>
        <v/>
      </c>
    </row>
    <row r="167" spans="1:28" s="271" customFormat="1" ht="20.25">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1"/>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2"/>
        <v>0</v>
      </c>
      <c r="Y167" s="270"/>
      <c r="Z167" s="270"/>
      <c r="AB167" s="272" t="str">
        <f t="shared" si="23"/>
        <v/>
      </c>
    </row>
    <row r="168" spans="1:28" s="271" customFormat="1" ht="20.25">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1"/>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2"/>
        <v>0</v>
      </c>
      <c r="Y168" s="270"/>
      <c r="Z168" s="270"/>
      <c r="AB168" s="272" t="str">
        <f t="shared" si="23"/>
        <v/>
      </c>
    </row>
    <row r="169" spans="1:28" s="271" customFormat="1" ht="20.25">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1"/>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2"/>
        <v>0</v>
      </c>
      <c r="Y169" s="270"/>
      <c r="Z169" s="270"/>
      <c r="AB169" s="272" t="str">
        <f t="shared" si="23"/>
        <v/>
      </c>
    </row>
    <row r="170" spans="1:28" s="271" customFormat="1" ht="20.25">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1"/>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2"/>
        <v>0</v>
      </c>
      <c r="Y170" s="270"/>
      <c r="Z170" s="270"/>
      <c r="AB170" s="272" t="str">
        <f t="shared" si="23"/>
        <v/>
      </c>
    </row>
    <row r="171" spans="1:28" s="271" customFormat="1" ht="20.25">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1"/>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2"/>
        <v>0</v>
      </c>
      <c r="Y171" s="270"/>
      <c r="Z171" s="270"/>
      <c r="AB171" s="272" t="str">
        <f t="shared" si="23"/>
        <v/>
      </c>
    </row>
    <row r="172" spans="1:28" s="271" customFormat="1" ht="20.25">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1"/>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2"/>
        <v>0</v>
      </c>
      <c r="Y172" s="270"/>
      <c r="Z172" s="270"/>
      <c r="AB172" s="272" t="str">
        <f t="shared" si="23"/>
        <v/>
      </c>
    </row>
    <row r="173" spans="1:28" s="271" customFormat="1" ht="20.25">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1"/>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2"/>
        <v>0</v>
      </c>
      <c r="Y173" s="270"/>
      <c r="Z173" s="270"/>
      <c r="AB173" s="272" t="str">
        <f t="shared" si="23"/>
        <v/>
      </c>
    </row>
    <row r="174" spans="1:28" s="271" customFormat="1" ht="20.25">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1"/>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2"/>
        <v>0</v>
      </c>
      <c r="Y174" s="270"/>
      <c r="Z174" s="270"/>
      <c r="AB174" s="272" t="str">
        <f t="shared" si="23"/>
        <v/>
      </c>
    </row>
    <row r="175" spans="1:28" s="271" customFormat="1" ht="20.25">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1"/>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2"/>
        <v>0</v>
      </c>
      <c r="Y175" s="270"/>
      <c r="Z175" s="270"/>
      <c r="AB175" s="272" t="str">
        <f t="shared" si="23"/>
        <v/>
      </c>
    </row>
    <row r="176" spans="1:28" s="271" customFormat="1" ht="20.25">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1"/>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2"/>
        <v>0</v>
      </c>
      <c r="Y176" s="270"/>
      <c r="Z176" s="270"/>
      <c r="AB176" s="272" t="str">
        <f t="shared" si="23"/>
        <v/>
      </c>
    </row>
    <row r="177" spans="1:28" s="271" customFormat="1" ht="20.25">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1"/>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2"/>
        <v>0</v>
      </c>
      <c r="Y177" s="270"/>
      <c r="Z177" s="270"/>
      <c r="AB177" s="272" t="str">
        <f t="shared" si="23"/>
        <v/>
      </c>
    </row>
    <row r="178" spans="1:28" s="271" customFormat="1" ht="20.25">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1"/>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2"/>
        <v>0</v>
      </c>
      <c r="Y178" s="270"/>
      <c r="Z178" s="270"/>
      <c r="AB178" s="272" t="str">
        <f t="shared" si="23"/>
        <v/>
      </c>
    </row>
    <row r="179" spans="1:28" s="271" customFormat="1" ht="20.25">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1"/>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2"/>
        <v>0</v>
      </c>
      <c r="Y179" s="270"/>
      <c r="Z179" s="270"/>
      <c r="AB179" s="272" t="str">
        <f t="shared" si="23"/>
        <v/>
      </c>
    </row>
    <row r="180" spans="1:28" s="271" customFormat="1" ht="20.25">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1"/>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2"/>
        <v>0</v>
      </c>
      <c r="Y180" s="270"/>
      <c r="Z180" s="270"/>
      <c r="AB180" s="272" t="str">
        <f t="shared" si="23"/>
        <v/>
      </c>
    </row>
    <row r="181" spans="1:28" s="271" customFormat="1" ht="20.25">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1"/>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2"/>
        <v>0</v>
      </c>
      <c r="Y181" s="270"/>
      <c r="Z181" s="270"/>
      <c r="AB181" s="272" t="str">
        <f t="shared" si="23"/>
        <v/>
      </c>
    </row>
    <row r="182" spans="1:28" s="271" customFormat="1" ht="20.25">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1"/>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2"/>
        <v>0</v>
      </c>
      <c r="Y182" s="270"/>
      <c r="Z182" s="270"/>
      <c r="AB182" s="272" t="str">
        <f t="shared" si="23"/>
        <v/>
      </c>
    </row>
    <row r="183" spans="1:28" s="271" customFormat="1" ht="20.25">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1"/>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2"/>
        <v>0</v>
      </c>
      <c r="Y183" s="270"/>
      <c r="Z183" s="270"/>
      <c r="AB183" s="272" t="str">
        <f t="shared" si="23"/>
        <v/>
      </c>
    </row>
    <row r="184" spans="1:28" s="271" customFormat="1" ht="20.25">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1"/>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2"/>
        <v>0</v>
      </c>
      <c r="Y184" s="270"/>
      <c r="Z184" s="270"/>
      <c r="AB184" s="272" t="str">
        <f t="shared" si="23"/>
        <v/>
      </c>
    </row>
    <row r="185" spans="1:28" s="271" customFormat="1" ht="20.25">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1"/>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2"/>
        <v>0</v>
      </c>
      <c r="Y185" s="270"/>
      <c r="Z185" s="270"/>
      <c r="AB185" s="272" t="str">
        <f t="shared" si="23"/>
        <v/>
      </c>
    </row>
    <row r="186" spans="1:28" s="271" customFormat="1" ht="20.25">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1"/>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2"/>
        <v>0</v>
      </c>
      <c r="Y186" s="270"/>
      <c r="Z186" s="270"/>
      <c r="AB186" s="272" t="str">
        <f t="shared" si="23"/>
        <v/>
      </c>
    </row>
    <row r="187" spans="1:28" s="271" customFormat="1" ht="20.25">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1"/>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2"/>
        <v>0</v>
      </c>
      <c r="Y187" s="270"/>
      <c r="Z187" s="270"/>
      <c r="AB187" s="272" t="str">
        <f t="shared" si="23"/>
        <v/>
      </c>
    </row>
    <row r="188" spans="1:28" s="271" customFormat="1" ht="20.25">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1"/>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2"/>
        <v>0</v>
      </c>
      <c r="Y188" s="270"/>
      <c r="Z188" s="270"/>
      <c r="AB188" s="272" t="str">
        <f t="shared" si="23"/>
        <v/>
      </c>
    </row>
    <row r="189" spans="1:28" s="271" customFormat="1" ht="20.25">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1"/>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2"/>
        <v>0</v>
      </c>
      <c r="Y189" s="270"/>
      <c r="Z189" s="270"/>
      <c r="AB189" s="272" t="str">
        <f t="shared" si="23"/>
        <v/>
      </c>
    </row>
    <row r="190" spans="1:28" s="271" customFormat="1" ht="20.25">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1"/>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2"/>
        <v>0</v>
      </c>
      <c r="Y190" s="270"/>
      <c r="Z190" s="270"/>
      <c r="AB190" s="272" t="str">
        <f t="shared" si="23"/>
        <v/>
      </c>
    </row>
    <row r="191" spans="1:28" s="271" customFormat="1" ht="20.25">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1"/>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2"/>
        <v>0</v>
      </c>
      <c r="Y191" s="270"/>
      <c r="Z191" s="270"/>
      <c r="AB191" s="272" t="str">
        <f t="shared" si="23"/>
        <v/>
      </c>
    </row>
    <row r="192" spans="1:28" s="271" customFormat="1" ht="20.25">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1"/>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2"/>
        <v>0</v>
      </c>
      <c r="Y192" s="270"/>
      <c r="Z192" s="270"/>
      <c r="AB192" s="272" t="str">
        <f t="shared" si="23"/>
        <v/>
      </c>
    </row>
    <row r="193" spans="1:28" s="271" customFormat="1" ht="20.25">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1"/>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2"/>
        <v>0</v>
      </c>
      <c r="Y193" s="270"/>
      <c r="Z193" s="270"/>
      <c r="AB193" s="272" t="str">
        <f t="shared" si="23"/>
        <v/>
      </c>
    </row>
    <row r="194" spans="1:28" s="271" customFormat="1" ht="20.25">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1"/>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2"/>
        <v>0</v>
      </c>
      <c r="Y194" s="270"/>
      <c r="Z194" s="270"/>
      <c r="AB194" s="272" t="str">
        <f t="shared" si="23"/>
        <v/>
      </c>
    </row>
    <row r="195" spans="1:28" s="271" customFormat="1" ht="20.25">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1"/>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2"/>
        <v>0</v>
      </c>
      <c r="Y195" s="270"/>
      <c r="Z195" s="270"/>
      <c r="AB195" s="272" t="str">
        <f t="shared" si="23"/>
        <v/>
      </c>
    </row>
    <row r="196" spans="1:28" s="271" customFormat="1" ht="20.25">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ref="S196" ca="1" si="24">IF(B196="","",IF(ISERROR(MATCH($E196,CL,0)),"Unknown",INDIRECT("'C'!$A$"&amp;MATCH($E196,CL,0)+1)))</f>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ref="X196" ca="1" si="25">IF(AND(C196="Smelter not listed",OR(LEN(D196)=0,LEN(E196)=0)),1,0)</f>
        <v>0</v>
      </c>
      <c r="Y196" s="270"/>
      <c r="Z196" s="270"/>
      <c r="AB196" s="272" t="str">
        <f t="shared" ref="AB196" si="26">B196&amp;C196</f>
        <v/>
      </c>
    </row>
    <row r="197" spans="1:28" s="271" customFormat="1" ht="20.25">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S228"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X228" ca="1" si="28">IF(AND(C197="Smelter not listed",OR(LEN(D197)=0,LEN(E197)=0)),1,0)</f>
        <v>0</v>
      </c>
      <c r="Y197" s="270"/>
      <c r="Z197" s="270"/>
      <c r="AB197" s="272" t="str">
        <f t="shared" ref="AB197:AB228" si="29">B197&amp;C197</f>
        <v/>
      </c>
    </row>
    <row r="198" spans="1:28" s="271" customFormat="1" ht="20.25">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ca="1" si="27"/>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ca="1" si="28"/>
        <v>0</v>
      </c>
      <c r="Y198" s="270"/>
      <c r="Z198" s="270"/>
      <c r="AB198" s="272" t="str">
        <f t="shared" si="29"/>
        <v/>
      </c>
    </row>
    <row r="199" spans="1:28" s="271" customFormat="1" ht="20.25">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27"/>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28"/>
        <v>0</v>
      </c>
      <c r="Y199" s="270"/>
      <c r="Z199" s="270"/>
      <c r="AB199" s="272" t="str">
        <f t="shared" si="29"/>
        <v/>
      </c>
    </row>
    <row r="200" spans="1:28" s="271" customFormat="1" ht="20.25">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27"/>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28"/>
        <v>0</v>
      </c>
      <c r="Y200" s="270"/>
      <c r="Z200" s="270"/>
      <c r="AB200" s="272" t="str">
        <f t="shared" si="29"/>
        <v/>
      </c>
    </row>
    <row r="201" spans="1:28" s="271" customFormat="1" ht="20.25">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27"/>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28"/>
        <v>0</v>
      </c>
      <c r="Y201" s="270"/>
      <c r="Z201" s="270"/>
      <c r="AB201" s="272" t="str">
        <f t="shared" si="29"/>
        <v/>
      </c>
    </row>
    <row r="202" spans="1:28" s="271" customFormat="1" ht="20.25">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27"/>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28"/>
        <v>0</v>
      </c>
      <c r="Y202" s="270"/>
      <c r="Z202" s="270"/>
      <c r="AB202" s="272" t="str">
        <f t="shared" si="29"/>
        <v/>
      </c>
    </row>
    <row r="203" spans="1:28" s="271" customFormat="1" ht="20.25">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27"/>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28"/>
        <v>0</v>
      </c>
      <c r="Y203" s="270"/>
      <c r="Z203" s="270"/>
      <c r="AB203" s="272" t="str">
        <f t="shared" si="29"/>
        <v/>
      </c>
    </row>
    <row r="204" spans="1:28" s="271" customFormat="1" ht="20.25">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27"/>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28"/>
        <v>0</v>
      </c>
      <c r="Y204" s="270"/>
      <c r="Z204" s="270"/>
      <c r="AB204" s="272" t="str">
        <f t="shared" si="29"/>
        <v/>
      </c>
    </row>
    <row r="205" spans="1:28" s="271" customFormat="1" ht="20.25">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27"/>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28"/>
        <v>0</v>
      </c>
      <c r="Y205" s="270"/>
      <c r="Z205" s="270"/>
      <c r="AB205" s="272" t="str">
        <f t="shared" si="29"/>
        <v/>
      </c>
    </row>
    <row r="206" spans="1:28" s="271" customFormat="1" ht="20.25">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27"/>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28"/>
        <v>0</v>
      </c>
      <c r="Y206" s="270"/>
      <c r="Z206" s="270"/>
      <c r="AB206" s="272" t="str">
        <f t="shared" si="29"/>
        <v/>
      </c>
    </row>
    <row r="207" spans="1:28" s="271" customFormat="1" ht="20.25">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27"/>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28"/>
        <v>0</v>
      </c>
      <c r="Y207" s="270"/>
      <c r="Z207" s="270"/>
      <c r="AB207" s="272" t="str">
        <f t="shared" si="29"/>
        <v/>
      </c>
    </row>
    <row r="208" spans="1:28" s="271" customFormat="1" ht="20.25">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27"/>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28"/>
        <v>0</v>
      </c>
      <c r="Y208" s="270"/>
      <c r="Z208" s="270"/>
      <c r="AB208" s="272" t="str">
        <f t="shared" si="29"/>
        <v/>
      </c>
    </row>
    <row r="209" spans="1:28" s="271" customFormat="1" ht="20.25">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27"/>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28"/>
        <v>0</v>
      </c>
      <c r="Y209" s="270"/>
      <c r="Z209" s="270"/>
      <c r="AB209" s="272" t="str">
        <f t="shared" si="29"/>
        <v/>
      </c>
    </row>
    <row r="210" spans="1:28" s="271" customFormat="1" ht="20.25">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27"/>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28"/>
        <v>0</v>
      </c>
      <c r="Y210" s="270"/>
      <c r="Z210" s="270"/>
      <c r="AB210" s="272" t="str">
        <f t="shared" si="29"/>
        <v/>
      </c>
    </row>
    <row r="211" spans="1:28" s="271" customFormat="1" ht="20.25">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27"/>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28"/>
        <v>0</v>
      </c>
      <c r="Y211" s="270"/>
      <c r="Z211" s="270"/>
      <c r="AB211" s="272" t="str">
        <f t="shared" si="29"/>
        <v/>
      </c>
    </row>
    <row r="212" spans="1:28" s="271" customFormat="1" ht="20.25">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27"/>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28"/>
        <v>0</v>
      </c>
      <c r="Y212" s="270"/>
      <c r="Z212" s="270"/>
      <c r="AB212" s="272" t="str">
        <f t="shared" si="29"/>
        <v/>
      </c>
    </row>
    <row r="213" spans="1:28" s="271" customFormat="1" ht="20.25">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27"/>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28"/>
        <v>0</v>
      </c>
      <c r="Y213" s="270"/>
      <c r="Z213" s="270"/>
      <c r="AB213" s="272" t="str">
        <f t="shared" si="29"/>
        <v/>
      </c>
    </row>
    <row r="214" spans="1:28" s="271" customFormat="1" ht="20.25">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27"/>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28"/>
        <v>0</v>
      </c>
      <c r="Y214" s="270"/>
      <c r="Z214" s="270"/>
      <c r="AB214" s="272" t="str">
        <f t="shared" si="29"/>
        <v/>
      </c>
    </row>
    <row r="215" spans="1:28" s="271" customFormat="1" ht="20.25">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27"/>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28"/>
        <v>0</v>
      </c>
      <c r="Y215" s="270"/>
      <c r="Z215" s="270"/>
      <c r="AB215" s="272" t="str">
        <f t="shared" si="29"/>
        <v/>
      </c>
    </row>
    <row r="216" spans="1:28" s="271" customFormat="1" ht="20.25">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27"/>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28"/>
        <v>0</v>
      </c>
      <c r="Y216" s="270"/>
      <c r="Z216" s="270"/>
      <c r="AB216" s="272" t="str">
        <f t="shared" si="29"/>
        <v/>
      </c>
    </row>
    <row r="217" spans="1:28" s="271" customFormat="1" ht="20.25">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27"/>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28"/>
        <v>0</v>
      </c>
      <c r="Y217" s="270"/>
      <c r="Z217" s="270"/>
      <c r="AB217" s="272" t="str">
        <f t="shared" si="29"/>
        <v/>
      </c>
    </row>
    <row r="218" spans="1:28" s="271" customFormat="1" ht="20.25">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27"/>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28"/>
        <v>0</v>
      </c>
      <c r="Y218" s="270"/>
      <c r="Z218" s="270"/>
      <c r="AB218" s="272" t="str">
        <f t="shared" si="29"/>
        <v/>
      </c>
    </row>
    <row r="219" spans="1:28" s="271" customFormat="1" ht="20.25">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27"/>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28"/>
        <v>0</v>
      </c>
      <c r="Y219" s="270"/>
      <c r="Z219" s="270"/>
      <c r="AB219" s="272" t="str">
        <f t="shared" si="29"/>
        <v/>
      </c>
    </row>
    <row r="220" spans="1:28" s="271" customFormat="1" ht="20.25">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27"/>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28"/>
        <v>0</v>
      </c>
      <c r="Y220" s="270"/>
      <c r="Z220" s="270"/>
      <c r="AB220" s="272" t="str">
        <f t="shared" si="29"/>
        <v/>
      </c>
    </row>
    <row r="221" spans="1:28" s="271" customFormat="1" ht="20.25">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27"/>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28"/>
        <v>0</v>
      </c>
      <c r="Y221" s="270"/>
      <c r="Z221" s="270"/>
      <c r="AB221" s="272" t="str">
        <f t="shared" si="29"/>
        <v/>
      </c>
    </row>
    <row r="222" spans="1:28" s="271" customFormat="1" ht="20.25">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27"/>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28"/>
        <v>0</v>
      </c>
      <c r="Y222" s="270"/>
      <c r="Z222" s="270"/>
      <c r="AB222" s="272" t="str">
        <f t="shared" si="29"/>
        <v/>
      </c>
    </row>
    <row r="223" spans="1:28" s="271" customFormat="1" ht="20.25">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27"/>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28"/>
        <v>0</v>
      </c>
      <c r="Y223" s="270"/>
      <c r="Z223" s="270"/>
      <c r="AB223" s="272" t="str">
        <f t="shared" si="29"/>
        <v/>
      </c>
    </row>
    <row r="224" spans="1:28" s="271" customFormat="1" ht="20.25">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27"/>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28"/>
        <v>0</v>
      </c>
      <c r="Y224" s="270"/>
      <c r="Z224" s="270"/>
      <c r="AB224" s="272" t="str">
        <f t="shared" si="29"/>
        <v/>
      </c>
    </row>
    <row r="225" spans="1:28" s="271" customFormat="1" ht="20.25">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27"/>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28"/>
        <v>0</v>
      </c>
      <c r="Y225" s="270"/>
      <c r="Z225" s="270"/>
      <c r="AB225" s="272" t="str">
        <f t="shared" si="29"/>
        <v/>
      </c>
    </row>
    <row r="226" spans="1:28" s="271" customFormat="1" ht="20.25">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27"/>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28"/>
        <v>0</v>
      </c>
      <c r="Y226" s="270"/>
      <c r="Z226" s="270"/>
      <c r="AB226" s="272" t="str">
        <f t="shared" si="29"/>
        <v/>
      </c>
    </row>
    <row r="227" spans="1:28" s="271" customFormat="1" ht="20.25">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27"/>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28"/>
        <v>0</v>
      </c>
      <c r="Y227" s="270"/>
      <c r="Z227" s="270"/>
      <c r="AB227" s="272" t="str">
        <f t="shared" si="29"/>
        <v/>
      </c>
    </row>
    <row r="228" spans="1:28" s="271" customFormat="1" ht="20.25">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27"/>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28"/>
        <v>0</v>
      </c>
      <c r="Y228" s="270"/>
      <c r="Z228" s="270"/>
      <c r="AB228" s="272" t="str">
        <f t="shared" si="29"/>
        <v/>
      </c>
    </row>
    <row r="229" spans="1:28" s="271" customFormat="1" ht="20.25">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ref="S229:S259" ca="1" si="30">IF(B229="","",IF(ISERROR(MATCH($E229,CL,0)),"Unknown",INDIRECT("'C'!$A$"&amp;MATCH($E229,CL,0)+1)))</f>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ref="X229:X259" ca="1" si="31">IF(AND(C229="Smelter not listed",OR(LEN(D229)=0,LEN(E229)=0)),1,0)</f>
        <v>0</v>
      </c>
      <c r="Y229" s="270"/>
      <c r="Z229" s="270"/>
      <c r="AB229" s="272" t="str">
        <f t="shared" ref="AB229:AB259" si="32">B229&amp;C229</f>
        <v/>
      </c>
    </row>
    <row r="230" spans="1:28" s="271" customFormat="1" ht="20.25">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ca="1" si="30"/>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ca="1" si="31"/>
        <v>0</v>
      </c>
      <c r="Y230" s="270"/>
      <c r="Z230" s="270"/>
      <c r="AB230" s="272" t="str">
        <f t="shared" si="32"/>
        <v/>
      </c>
    </row>
    <row r="231" spans="1:28" s="271" customFormat="1" ht="20.25">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0"/>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1"/>
        <v>0</v>
      </c>
      <c r="Y231" s="270"/>
      <c r="Z231" s="270"/>
      <c r="AB231" s="272" t="str">
        <f t="shared" si="32"/>
        <v/>
      </c>
    </row>
    <row r="232" spans="1:28" s="271" customFormat="1" ht="20.25">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0"/>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1"/>
        <v>0</v>
      </c>
      <c r="Y232" s="270"/>
      <c r="Z232" s="270"/>
      <c r="AB232" s="272" t="str">
        <f t="shared" si="32"/>
        <v/>
      </c>
    </row>
    <row r="233" spans="1:28" s="271" customFormat="1" ht="20.25">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0"/>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1"/>
        <v>0</v>
      </c>
      <c r="Y233" s="270"/>
      <c r="Z233" s="270"/>
      <c r="AB233" s="272" t="str">
        <f t="shared" si="32"/>
        <v/>
      </c>
    </row>
    <row r="234" spans="1:28" s="271" customFormat="1" ht="20.25">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0"/>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1"/>
        <v>0</v>
      </c>
      <c r="Y234" s="270"/>
      <c r="Z234" s="270"/>
      <c r="AB234" s="272" t="str">
        <f t="shared" si="32"/>
        <v/>
      </c>
    </row>
    <row r="235" spans="1:28" s="271" customFormat="1" ht="20.25">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0"/>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1"/>
        <v>0</v>
      </c>
      <c r="Y235" s="270"/>
      <c r="Z235" s="270"/>
      <c r="AB235" s="272" t="str">
        <f t="shared" si="32"/>
        <v/>
      </c>
    </row>
    <row r="236" spans="1:28" s="271" customFormat="1" ht="20.25">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0"/>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1"/>
        <v>0</v>
      </c>
      <c r="Y236" s="270"/>
      <c r="Z236" s="270"/>
      <c r="AB236" s="272" t="str">
        <f t="shared" si="32"/>
        <v/>
      </c>
    </row>
    <row r="237" spans="1:28" s="271" customFormat="1" ht="20.25">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0"/>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1"/>
        <v>0</v>
      </c>
      <c r="Y237" s="270"/>
      <c r="Z237" s="270"/>
      <c r="AB237" s="272" t="str">
        <f t="shared" si="32"/>
        <v/>
      </c>
    </row>
    <row r="238" spans="1:28" s="271" customFormat="1" ht="20.25">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0"/>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1"/>
        <v>0</v>
      </c>
      <c r="Y238" s="270"/>
      <c r="Z238" s="270"/>
      <c r="AB238" s="272" t="str">
        <f t="shared" si="32"/>
        <v/>
      </c>
    </row>
    <row r="239" spans="1:28" s="271" customFormat="1" ht="20.25">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0"/>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1"/>
        <v>0</v>
      </c>
      <c r="Y239" s="270"/>
      <c r="Z239" s="270"/>
      <c r="AB239" s="272" t="str">
        <f t="shared" si="32"/>
        <v/>
      </c>
    </row>
    <row r="240" spans="1:28" s="271" customFormat="1" ht="20.25">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0"/>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1"/>
        <v>0</v>
      </c>
      <c r="Y240" s="270"/>
      <c r="Z240" s="270"/>
      <c r="AB240" s="272" t="str">
        <f t="shared" si="32"/>
        <v/>
      </c>
    </row>
    <row r="241" spans="1:28" s="271" customFormat="1" ht="20.25">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0"/>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1"/>
        <v>0</v>
      </c>
      <c r="Y241" s="270"/>
      <c r="Z241" s="270"/>
      <c r="AB241" s="272" t="str">
        <f t="shared" si="32"/>
        <v/>
      </c>
    </row>
    <row r="242" spans="1:28" s="271" customFormat="1" ht="20.25">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0"/>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1"/>
        <v>0</v>
      </c>
      <c r="Y242" s="270"/>
      <c r="Z242" s="270"/>
      <c r="AB242" s="272" t="str">
        <f t="shared" si="32"/>
        <v/>
      </c>
    </row>
    <row r="243" spans="1:28" s="271" customFormat="1" ht="20.25">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0"/>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1"/>
        <v>0</v>
      </c>
      <c r="Y243" s="270"/>
      <c r="Z243" s="270"/>
      <c r="AB243" s="272" t="str">
        <f t="shared" si="32"/>
        <v/>
      </c>
    </row>
    <row r="244" spans="1:28" s="271" customFormat="1" ht="20.25">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0"/>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1"/>
        <v>0</v>
      </c>
      <c r="Y244" s="270"/>
      <c r="Z244" s="270"/>
      <c r="AB244" s="272" t="str">
        <f t="shared" si="32"/>
        <v/>
      </c>
    </row>
    <row r="245" spans="1:28" s="271" customFormat="1" ht="20.25">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0"/>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1"/>
        <v>0</v>
      </c>
      <c r="Y245" s="270"/>
      <c r="Z245" s="270"/>
      <c r="AB245" s="272" t="str">
        <f t="shared" si="32"/>
        <v/>
      </c>
    </row>
    <row r="246" spans="1:28" s="271" customFormat="1" ht="20.25">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0"/>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1"/>
        <v>0</v>
      </c>
      <c r="Y246" s="270"/>
      <c r="Z246" s="270"/>
      <c r="AB246" s="272" t="str">
        <f t="shared" si="32"/>
        <v/>
      </c>
    </row>
    <row r="247" spans="1:28" s="271" customFormat="1" ht="20.25">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0"/>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1"/>
        <v>0</v>
      </c>
      <c r="Y247" s="270"/>
      <c r="Z247" s="270"/>
      <c r="AB247" s="272" t="str">
        <f t="shared" si="32"/>
        <v/>
      </c>
    </row>
    <row r="248" spans="1:28" s="271" customFormat="1" ht="20.25">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0"/>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1"/>
        <v>0</v>
      </c>
      <c r="Y248" s="270"/>
      <c r="Z248" s="270"/>
      <c r="AB248" s="272" t="str">
        <f t="shared" si="32"/>
        <v/>
      </c>
    </row>
    <row r="249" spans="1:28" s="271" customFormat="1" ht="20.25">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0"/>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1"/>
        <v>0</v>
      </c>
      <c r="Y249" s="270"/>
      <c r="Z249" s="270"/>
      <c r="AB249" s="272" t="str">
        <f t="shared" si="32"/>
        <v/>
      </c>
    </row>
    <row r="250" spans="1:28" s="271" customFormat="1" ht="20.25">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0"/>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1"/>
        <v>0</v>
      </c>
      <c r="Y250" s="270"/>
      <c r="Z250" s="270"/>
      <c r="AB250" s="272" t="str">
        <f t="shared" si="32"/>
        <v/>
      </c>
    </row>
    <row r="251" spans="1:28" s="271" customFormat="1" ht="20.25">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0"/>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1"/>
        <v>0</v>
      </c>
      <c r="Y251" s="270"/>
      <c r="Z251" s="270"/>
      <c r="AB251" s="272" t="str">
        <f t="shared" si="32"/>
        <v/>
      </c>
    </row>
    <row r="252" spans="1:28" s="271" customFormat="1" ht="20.25">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0"/>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1"/>
        <v>0</v>
      </c>
      <c r="Y252" s="270"/>
      <c r="Z252" s="270"/>
      <c r="AB252" s="272" t="str">
        <f t="shared" si="32"/>
        <v/>
      </c>
    </row>
    <row r="253" spans="1:28" s="271" customFormat="1" ht="20.25">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0"/>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1"/>
        <v>0</v>
      </c>
      <c r="Y253" s="270"/>
      <c r="Z253" s="270"/>
      <c r="AB253" s="272" t="str">
        <f t="shared" si="32"/>
        <v/>
      </c>
    </row>
    <row r="254" spans="1:28" s="271" customFormat="1" ht="20.25">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0"/>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1"/>
        <v>0</v>
      </c>
      <c r="Y254" s="270"/>
      <c r="Z254" s="270"/>
      <c r="AB254" s="272" t="str">
        <f t="shared" si="32"/>
        <v/>
      </c>
    </row>
    <row r="255" spans="1:28" s="271" customFormat="1" ht="20.25">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0"/>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1"/>
        <v>0</v>
      </c>
      <c r="Y255" s="270"/>
      <c r="Z255" s="270"/>
      <c r="AB255" s="272" t="str">
        <f t="shared" si="32"/>
        <v/>
      </c>
    </row>
    <row r="256" spans="1:28" s="271" customFormat="1" ht="20.25">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0"/>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1"/>
        <v>0</v>
      </c>
      <c r="Y256" s="270"/>
      <c r="Z256" s="270"/>
      <c r="AB256" s="272" t="str">
        <f t="shared" si="32"/>
        <v/>
      </c>
    </row>
    <row r="257" spans="1:28" s="271" customFormat="1" ht="20.25">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0"/>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1"/>
        <v>0</v>
      </c>
      <c r="Y257" s="270"/>
      <c r="Z257" s="270"/>
      <c r="AB257" s="272" t="str">
        <f t="shared" si="32"/>
        <v/>
      </c>
    </row>
    <row r="258" spans="1:28" s="271" customFormat="1" ht="20.25">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0"/>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1"/>
        <v>0</v>
      </c>
      <c r="Y258" s="270"/>
      <c r="Z258" s="270"/>
      <c r="AB258" s="272" t="str">
        <f t="shared" si="32"/>
        <v/>
      </c>
    </row>
    <row r="259" spans="1:28" s="271" customFormat="1" ht="20.25">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0"/>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1"/>
        <v>0</v>
      </c>
      <c r="Y259" s="270"/>
      <c r="Z259" s="270"/>
      <c r="AB259" s="272" t="str">
        <f t="shared" si="32"/>
        <v/>
      </c>
    </row>
    <row r="260" spans="1:28" s="271" customFormat="1" ht="20.25">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ref="S260" ca="1" si="33">IF(B260="","",IF(ISERROR(MATCH($E260,CL,0)),"Unknown",INDIRECT("'C'!$A$"&amp;MATCH($E260,CL,0)+1)))</f>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ref="X260" ca="1" si="34">IF(AND(C260="Smelter not listed",OR(LEN(D260)=0,LEN(E260)=0)),1,0)</f>
        <v>0</v>
      </c>
      <c r="Y260" s="270"/>
      <c r="Z260" s="270"/>
      <c r="AB260" s="272" t="str">
        <f t="shared" ref="AB260" si="35">B260&amp;C260</f>
        <v/>
      </c>
    </row>
    <row r="261" spans="1:28" s="271" customFormat="1" ht="20.25">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S292"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X292" ca="1" si="37">IF(AND(C261="Smelter not listed",OR(LEN(D261)=0,LEN(E261)=0)),1,0)</f>
        <v>0</v>
      </c>
      <c r="Y261" s="270"/>
      <c r="Z261" s="270"/>
      <c r="AB261" s="272" t="str">
        <f t="shared" ref="AB261:AB292" si="38">B261&amp;C261</f>
        <v/>
      </c>
    </row>
    <row r="262" spans="1:28" s="271" customFormat="1" ht="20.25">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ca="1" si="36"/>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ca="1" si="37"/>
        <v>0</v>
      </c>
      <c r="Y262" s="270"/>
      <c r="Z262" s="270"/>
      <c r="AB262" s="272" t="str">
        <f t="shared" si="38"/>
        <v/>
      </c>
    </row>
    <row r="263" spans="1:28" s="271" customFormat="1" ht="20.25">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6"/>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37"/>
        <v>0</v>
      </c>
      <c r="Y263" s="270"/>
      <c r="Z263" s="270"/>
      <c r="AB263" s="272" t="str">
        <f t="shared" si="38"/>
        <v/>
      </c>
    </row>
    <row r="264" spans="1:28" s="271" customFormat="1" ht="20.25">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6"/>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37"/>
        <v>0</v>
      </c>
      <c r="Y264" s="270"/>
      <c r="Z264" s="270"/>
      <c r="AB264" s="272" t="str">
        <f t="shared" si="38"/>
        <v/>
      </c>
    </row>
    <row r="265" spans="1:28" s="271" customFormat="1" ht="20.25">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6"/>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37"/>
        <v>0</v>
      </c>
      <c r="Y265" s="270"/>
      <c r="Z265" s="270"/>
      <c r="AB265" s="272" t="str">
        <f t="shared" si="38"/>
        <v/>
      </c>
    </row>
    <row r="266" spans="1:28" s="271" customFormat="1" ht="20.25">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6"/>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37"/>
        <v>0</v>
      </c>
      <c r="Y266" s="270"/>
      <c r="Z266" s="270"/>
      <c r="AB266" s="272" t="str">
        <f t="shared" si="38"/>
        <v/>
      </c>
    </row>
    <row r="267" spans="1:28" s="271" customFormat="1" ht="20.25">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6"/>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37"/>
        <v>0</v>
      </c>
      <c r="Y267" s="270"/>
      <c r="Z267" s="270"/>
      <c r="AB267" s="272" t="str">
        <f t="shared" si="38"/>
        <v/>
      </c>
    </row>
    <row r="268" spans="1:28" s="271" customFormat="1" ht="20.25">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6"/>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37"/>
        <v>0</v>
      </c>
      <c r="Y268" s="270"/>
      <c r="Z268" s="270"/>
      <c r="AB268" s="272" t="str">
        <f t="shared" si="38"/>
        <v/>
      </c>
    </row>
    <row r="269" spans="1:28" s="271" customFormat="1" ht="20.25">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6"/>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37"/>
        <v>0</v>
      </c>
      <c r="Y269" s="270"/>
      <c r="Z269" s="270"/>
      <c r="AB269" s="272" t="str">
        <f t="shared" si="38"/>
        <v/>
      </c>
    </row>
    <row r="270" spans="1:28" s="271" customFormat="1" ht="20.25">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6"/>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37"/>
        <v>0</v>
      </c>
      <c r="Y270" s="270"/>
      <c r="Z270" s="270"/>
      <c r="AB270" s="272" t="str">
        <f t="shared" si="38"/>
        <v/>
      </c>
    </row>
    <row r="271" spans="1:28" s="271" customFormat="1" ht="20.25">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6"/>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37"/>
        <v>0</v>
      </c>
      <c r="Y271" s="270"/>
      <c r="Z271" s="270"/>
      <c r="AB271" s="272" t="str">
        <f t="shared" si="38"/>
        <v/>
      </c>
    </row>
    <row r="272" spans="1:28" s="271" customFormat="1" ht="20.25">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6"/>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37"/>
        <v>0</v>
      </c>
      <c r="Y272" s="270"/>
      <c r="Z272" s="270"/>
      <c r="AB272" s="272" t="str">
        <f t="shared" si="38"/>
        <v/>
      </c>
    </row>
    <row r="273" spans="1:28" s="271" customFormat="1" ht="20.25">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6"/>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37"/>
        <v>0</v>
      </c>
      <c r="Y273" s="270"/>
      <c r="Z273" s="270"/>
      <c r="AB273" s="272" t="str">
        <f t="shared" si="38"/>
        <v/>
      </c>
    </row>
    <row r="274" spans="1:28" s="271" customFormat="1" ht="20.25">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6"/>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37"/>
        <v>0</v>
      </c>
      <c r="Y274" s="270"/>
      <c r="Z274" s="270"/>
      <c r="AB274" s="272" t="str">
        <f t="shared" si="38"/>
        <v/>
      </c>
    </row>
    <row r="275" spans="1:28" s="271" customFormat="1" ht="20.25">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6"/>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37"/>
        <v>0</v>
      </c>
      <c r="Y275" s="270"/>
      <c r="Z275" s="270"/>
      <c r="AB275" s="272" t="str">
        <f t="shared" si="38"/>
        <v/>
      </c>
    </row>
    <row r="276" spans="1:28" s="271" customFormat="1" ht="20.25">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6"/>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37"/>
        <v>0</v>
      </c>
      <c r="Y276" s="270"/>
      <c r="Z276" s="270"/>
      <c r="AB276" s="272" t="str">
        <f t="shared" si="38"/>
        <v/>
      </c>
    </row>
    <row r="277" spans="1:28" s="271" customFormat="1" ht="20.25">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6"/>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37"/>
        <v>0</v>
      </c>
      <c r="Y277" s="270"/>
      <c r="Z277" s="270"/>
      <c r="AB277" s="272" t="str">
        <f t="shared" si="38"/>
        <v/>
      </c>
    </row>
    <row r="278" spans="1:28" s="271" customFormat="1" ht="20.25">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6"/>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37"/>
        <v>0</v>
      </c>
      <c r="Y278" s="270"/>
      <c r="Z278" s="270"/>
      <c r="AB278" s="272" t="str">
        <f t="shared" si="38"/>
        <v/>
      </c>
    </row>
    <row r="279" spans="1:28" s="271" customFormat="1" ht="20.25">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6"/>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37"/>
        <v>0</v>
      </c>
      <c r="Y279" s="270"/>
      <c r="Z279" s="270"/>
      <c r="AB279" s="272" t="str">
        <f t="shared" si="38"/>
        <v/>
      </c>
    </row>
    <row r="280" spans="1:28" s="271" customFormat="1" ht="20.25">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6"/>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37"/>
        <v>0</v>
      </c>
      <c r="Y280" s="270"/>
      <c r="Z280" s="270"/>
      <c r="AB280" s="272" t="str">
        <f t="shared" si="38"/>
        <v/>
      </c>
    </row>
    <row r="281" spans="1:28" s="271" customFormat="1" ht="20.25">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6"/>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37"/>
        <v>0</v>
      </c>
      <c r="Y281" s="270"/>
      <c r="Z281" s="270"/>
      <c r="AB281" s="272" t="str">
        <f t="shared" si="38"/>
        <v/>
      </c>
    </row>
    <row r="282" spans="1:28" s="271" customFormat="1" ht="20.25">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6"/>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37"/>
        <v>0</v>
      </c>
      <c r="Y282" s="270"/>
      <c r="Z282" s="270"/>
      <c r="AB282" s="272" t="str">
        <f t="shared" si="38"/>
        <v/>
      </c>
    </row>
    <row r="283" spans="1:28" s="271" customFormat="1" ht="20.25">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6"/>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37"/>
        <v>0</v>
      </c>
      <c r="Y283" s="270"/>
      <c r="Z283" s="270"/>
      <c r="AB283" s="272" t="str">
        <f t="shared" si="38"/>
        <v/>
      </c>
    </row>
    <row r="284" spans="1:28" s="271" customFormat="1" ht="20.25">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6"/>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37"/>
        <v>0</v>
      </c>
      <c r="Y284" s="270"/>
      <c r="Z284" s="270"/>
      <c r="AB284" s="272" t="str">
        <f t="shared" si="38"/>
        <v/>
      </c>
    </row>
    <row r="285" spans="1:28" s="271" customFormat="1" ht="20.25">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6"/>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37"/>
        <v>0</v>
      </c>
      <c r="Y285" s="270"/>
      <c r="Z285" s="270"/>
      <c r="AB285" s="272" t="str">
        <f t="shared" si="38"/>
        <v/>
      </c>
    </row>
    <row r="286" spans="1:28" s="271" customFormat="1" ht="20.25">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6"/>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37"/>
        <v>0</v>
      </c>
      <c r="Y286" s="270"/>
      <c r="Z286" s="270"/>
      <c r="AB286" s="272" t="str">
        <f t="shared" si="38"/>
        <v/>
      </c>
    </row>
    <row r="287" spans="1:28" s="271" customFormat="1" ht="20.25">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6"/>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37"/>
        <v>0</v>
      </c>
      <c r="Y287" s="270"/>
      <c r="Z287" s="270"/>
      <c r="AB287" s="272" t="str">
        <f t="shared" si="38"/>
        <v/>
      </c>
    </row>
    <row r="288" spans="1:28" s="271" customFormat="1" ht="20.25">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6"/>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37"/>
        <v>0</v>
      </c>
      <c r="Y288" s="270"/>
      <c r="Z288" s="270"/>
      <c r="AB288" s="272" t="str">
        <f t="shared" si="38"/>
        <v/>
      </c>
    </row>
    <row r="289" spans="1:28" s="271" customFormat="1" ht="20.25">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6"/>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37"/>
        <v>0</v>
      </c>
      <c r="Y289" s="270"/>
      <c r="Z289" s="270"/>
      <c r="AB289" s="272" t="str">
        <f t="shared" si="38"/>
        <v/>
      </c>
    </row>
    <row r="290" spans="1:28" s="271" customFormat="1" ht="20.25">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6"/>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37"/>
        <v>0</v>
      </c>
      <c r="Y290" s="270"/>
      <c r="Z290" s="270"/>
      <c r="AB290" s="272" t="str">
        <f t="shared" si="38"/>
        <v/>
      </c>
    </row>
    <row r="291" spans="1:28" s="271" customFormat="1" ht="20.25">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6"/>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37"/>
        <v>0</v>
      </c>
      <c r="Y291" s="270"/>
      <c r="Z291" s="270"/>
      <c r="AB291" s="272" t="str">
        <f t="shared" si="38"/>
        <v/>
      </c>
    </row>
    <row r="292" spans="1:28" s="271" customFormat="1" ht="20.25">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6"/>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37"/>
        <v>0</v>
      </c>
      <c r="Y292" s="270"/>
      <c r="Z292" s="270"/>
      <c r="AB292" s="272" t="str">
        <f t="shared" si="38"/>
        <v/>
      </c>
    </row>
    <row r="293" spans="1:28" s="271" customFormat="1" ht="20.25">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ref="S293:S323" ca="1" si="39">IF(B293="","",IF(ISERROR(MATCH($E293,CL,0)),"Unknown",INDIRECT("'C'!$A$"&amp;MATCH($E293,CL,0)+1)))</f>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ref="X293:X323" ca="1" si="40">IF(AND(C293="Smelter not listed",OR(LEN(D293)=0,LEN(E293)=0)),1,0)</f>
        <v>0</v>
      </c>
      <c r="Y293" s="270"/>
      <c r="Z293" s="270"/>
      <c r="AB293" s="272" t="str">
        <f t="shared" ref="AB293:AB323" si="41">B293&amp;C293</f>
        <v/>
      </c>
    </row>
    <row r="294" spans="1:28" s="271" customFormat="1" ht="20.25">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ca="1" si="39"/>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ca="1" si="40"/>
        <v>0</v>
      </c>
      <c r="Y294" s="270"/>
      <c r="Z294" s="270"/>
      <c r="AB294" s="272" t="str">
        <f t="shared" si="41"/>
        <v/>
      </c>
    </row>
    <row r="295" spans="1:28" s="271" customFormat="1" ht="20.25">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39"/>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0"/>
        <v>0</v>
      </c>
      <c r="Y295" s="270"/>
      <c r="Z295" s="270"/>
      <c r="AB295" s="272" t="str">
        <f t="shared" si="41"/>
        <v/>
      </c>
    </row>
    <row r="296" spans="1:28" s="271" customFormat="1" ht="20.25">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39"/>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0"/>
        <v>0</v>
      </c>
      <c r="Y296" s="270"/>
      <c r="Z296" s="270"/>
      <c r="AB296" s="272" t="str">
        <f t="shared" si="41"/>
        <v/>
      </c>
    </row>
    <row r="297" spans="1:28" s="271" customFormat="1" ht="20.25">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39"/>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0"/>
        <v>0</v>
      </c>
      <c r="Y297" s="270"/>
      <c r="Z297" s="270"/>
      <c r="AB297" s="272" t="str">
        <f t="shared" si="41"/>
        <v/>
      </c>
    </row>
    <row r="298" spans="1:28" s="271" customFormat="1" ht="20.25">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39"/>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0"/>
        <v>0</v>
      </c>
      <c r="Y298" s="270"/>
      <c r="Z298" s="270"/>
      <c r="AB298" s="272" t="str">
        <f t="shared" si="41"/>
        <v/>
      </c>
    </row>
    <row r="299" spans="1:28" s="271" customFormat="1" ht="20.25">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39"/>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0"/>
        <v>0</v>
      </c>
      <c r="Y299" s="270"/>
      <c r="Z299" s="270"/>
      <c r="AB299" s="272" t="str">
        <f t="shared" si="41"/>
        <v/>
      </c>
    </row>
    <row r="300" spans="1:28" s="271" customFormat="1" ht="20.25">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39"/>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0"/>
        <v>0</v>
      </c>
      <c r="Y300" s="270"/>
      <c r="Z300" s="270"/>
      <c r="AB300" s="272" t="str">
        <f t="shared" si="41"/>
        <v/>
      </c>
    </row>
    <row r="301" spans="1:28" s="271" customFormat="1" ht="20.25">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39"/>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0"/>
        <v>0</v>
      </c>
      <c r="Y301" s="270"/>
      <c r="Z301" s="270"/>
      <c r="AB301" s="272" t="str">
        <f t="shared" si="41"/>
        <v/>
      </c>
    </row>
    <row r="302" spans="1:28" s="271" customFormat="1" ht="20.25">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39"/>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0"/>
        <v>0</v>
      </c>
      <c r="Y302" s="270"/>
      <c r="Z302" s="270"/>
      <c r="AB302" s="272" t="str">
        <f t="shared" si="41"/>
        <v/>
      </c>
    </row>
    <row r="303" spans="1:28" s="271" customFormat="1" ht="20.25">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39"/>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0"/>
        <v>0</v>
      </c>
      <c r="Y303" s="270"/>
      <c r="Z303" s="270"/>
      <c r="AB303" s="272" t="str">
        <f t="shared" si="41"/>
        <v/>
      </c>
    </row>
    <row r="304" spans="1:28" s="271" customFormat="1" ht="20.25">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39"/>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0"/>
        <v>0</v>
      </c>
      <c r="Y304" s="270"/>
      <c r="Z304" s="270"/>
      <c r="AB304" s="272" t="str">
        <f t="shared" si="41"/>
        <v/>
      </c>
    </row>
    <row r="305" spans="1:28" s="271" customFormat="1" ht="20.25">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39"/>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0"/>
        <v>0</v>
      </c>
      <c r="Y305" s="270"/>
      <c r="Z305" s="270"/>
      <c r="AB305" s="272" t="str">
        <f t="shared" si="41"/>
        <v/>
      </c>
    </row>
    <row r="306" spans="1:28" s="271" customFormat="1" ht="20.25">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39"/>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0"/>
        <v>0</v>
      </c>
      <c r="Y306" s="270"/>
      <c r="Z306" s="270"/>
      <c r="AB306" s="272" t="str">
        <f t="shared" si="41"/>
        <v/>
      </c>
    </row>
    <row r="307" spans="1:28" s="271" customFormat="1" ht="20.25">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39"/>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0"/>
        <v>0</v>
      </c>
      <c r="Y307" s="270"/>
      <c r="Z307" s="270"/>
      <c r="AB307" s="272" t="str">
        <f t="shared" si="41"/>
        <v/>
      </c>
    </row>
    <row r="308" spans="1:28" s="271" customFormat="1" ht="20.25">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39"/>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0"/>
        <v>0</v>
      </c>
      <c r="Y308" s="270"/>
      <c r="Z308" s="270"/>
      <c r="AB308" s="272" t="str">
        <f t="shared" si="41"/>
        <v/>
      </c>
    </row>
    <row r="309" spans="1:28" s="271" customFormat="1" ht="20.25">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39"/>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0"/>
        <v>0</v>
      </c>
      <c r="Y309" s="270"/>
      <c r="Z309" s="270"/>
      <c r="AB309" s="272" t="str">
        <f t="shared" si="41"/>
        <v/>
      </c>
    </row>
    <row r="310" spans="1:28" s="271" customFormat="1" ht="20.25">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39"/>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0"/>
        <v>0</v>
      </c>
      <c r="Y310" s="270"/>
      <c r="Z310" s="270"/>
      <c r="AB310" s="272" t="str">
        <f t="shared" si="41"/>
        <v/>
      </c>
    </row>
    <row r="311" spans="1:28" s="271" customFormat="1" ht="20.25">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39"/>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0"/>
        <v>0</v>
      </c>
      <c r="Y311" s="270"/>
      <c r="Z311" s="270"/>
      <c r="AB311" s="272" t="str">
        <f t="shared" si="41"/>
        <v/>
      </c>
    </row>
    <row r="312" spans="1:28" s="271" customFormat="1" ht="20.25">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39"/>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0"/>
        <v>0</v>
      </c>
      <c r="Y312" s="270"/>
      <c r="Z312" s="270"/>
      <c r="AB312" s="272" t="str">
        <f t="shared" si="41"/>
        <v/>
      </c>
    </row>
    <row r="313" spans="1:28" s="271" customFormat="1" ht="20.25">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39"/>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0"/>
        <v>0</v>
      </c>
      <c r="Y313" s="270"/>
      <c r="Z313" s="270"/>
      <c r="AB313" s="272" t="str">
        <f t="shared" si="41"/>
        <v/>
      </c>
    </row>
    <row r="314" spans="1:28" s="271" customFormat="1" ht="20.25">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39"/>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0"/>
        <v>0</v>
      </c>
      <c r="Y314" s="270"/>
      <c r="Z314" s="270"/>
      <c r="AB314" s="272" t="str">
        <f t="shared" si="41"/>
        <v/>
      </c>
    </row>
    <row r="315" spans="1:28" s="271" customFormat="1" ht="20.25">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39"/>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0"/>
        <v>0</v>
      </c>
      <c r="Y315" s="270"/>
      <c r="Z315" s="270"/>
      <c r="AB315" s="272" t="str">
        <f t="shared" si="41"/>
        <v/>
      </c>
    </row>
    <row r="316" spans="1:28" s="271" customFormat="1" ht="20.25">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39"/>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0"/>
        <v>0</v>
      </c>
      <c r="Y316" s="270"/>
      <c r="Z316" s="270"/>
      <c r="AB316" s="272" t="str">
        <f t="shared" si="41"/>
        <v/>
      </c>
    </row>
    <row r="317" spans="1:28" s="271" customFormat="1" ht="20.25">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39"/>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0"/>
        <v>0</v>
      </c>
      <c r="Y317" s="270"/>
      <c r="Z317" s="270"/>
      <c r="AB317" s="272" t="str">
        <f t="shared" si="41"/>
        <v/>
      </c>
    </row>
    <row r="318" spans="1:28" s="271" customFormat="1" ht="20.25">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39"/>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0"/>
        <v>0</v>
      </c>
      <c r="Y318" s="270"/>
      <c r="Z318" s="270"/>
      <c r="AB318" s="272" t="str">
        <f t="shared" si="41"/>
        <v/>
      </c>
    </row>
    <row r="319" spans="1:28" s="271" customFormat="1" ht="20.25">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39"/>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0"/>
        <v>0</v>
      </c>
      <c r="Y319" s="270"/>
      <c r="Z319" s="270"/>
      <c r="AB319" s="272" t="str">
        <f t="shared" si="41"/>
        <v/>
      </c>
    </row>
    <row r="320" spans="1:28" s="271" customFormat="1" ht="20.25">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39"/>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0"/>
        <v>0</v>
      </c>
      <c r="Y320" s="270"/>
      <c r="Z320" s="270"/>
      <c r="AB320" s="272" t="str">
        <f t="shared" si="41"/>
        <v/>
      </c>
    </row>
    <row r="321" spans="1:28" s="271" customFormat="1" ht="20.25">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39"/>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0"/>
        <v>0</v>
      </c>
      <c r="Y321" s="270"/>
      <c r="Z321" s="270"/>
      <c r="AB321" s="272" t="str">
        <f t="shared" si="41"/>
        <v/>
      </c>
    </row>
    <row r="322" spans="1:28" s="271" customFormat="1" ht="20.25">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39"/>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0"/>
        <v>0</v>
      </c>
      <c r="Y322" s="270"/>
      <c r="Z322" s="270"/>
      <c r="AB322" s="272" t="str">
        <f t="shared" si="41"/>
        <v/>
      </c>
    </row>
    <row r="323" spans="1:28" s="271" customFormat="1" ht="20.25">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39"/>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0"/>
        <v>0</v>
      </c>
      <c r="Y323" s="270"/>
      <c r="Z323" s="270"/>
      <c r="AB323" s="272" t="str">
        <f t="shared" si="41"/>
        <v/>
      </c>
    </row>
    <row r="324" spans="1:28" s="271" customFormat="1" ht="20.25">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ref="S324" ca="1" si="42">IF(B324="","",IF(ISERROR(MATCH($E324,CL,0)),"Unknown",INDIRECT("'C'!$A$"&amp;MATCH($E324,CL,0)+1)))</f>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ref="X324" ca="1" si="43">IF(AND(C324="Smelter not listed",OR(LEN(D324)=0,LEN(E324)=0)),1,0)</f>
        <v>0</v>
      </c>
      <c r="Y324" s="270"/>
      <c r="Z324" s="270"/>
      <c r="AB324" s="272" t="str">
        <f t="shared" ref="AB324" si="44">B324&amp;C324</f>
        <v/>
      </c>
    </row>
    <row r="325" spans="1:28" s="271" customFormat="1" ht="20.25">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S356"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X356" ca="1" si="46">IF(AND(C325="Smelter not listed",OR(LEN(D325)=0,LEN(E325)=0)),1,0)</f>
        <v>0</v>
      </c>
      <c r="Y325" s="270"/>
      <c r="Z325" s="270"/>
      <c r="AB325" s="272" t="str">
        <f t="shared" ref="AB325:AB356" si="47">B325&amp;C325</f>
        <v/>
      </c>
    </row>
    <row r="326" spans="1:28" s="271" customFormat="1" ht="20.25">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ca="1" si="45"/>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ca="1" si="46"/>
        <v>0</v>
      </c>
      <c r="Y326" s="270"/>
      <c r="Z326" s="270"/>
      <c r="AB326" s="272" t="str">
        <f t="shared" si="47"/>
        <v/>
      </c>
    </row>
    <row r="327" spans="1:28" s="271" customFormat="1" ht="20.25">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5"/>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6"/>
        <v>0</v>
      </c>
      <c r="Y327" s="270"/>
      <c r="Z327" s="270"/>
      <c r="AB327" s="272" t="str">
        <f t="shared" si="47"/>
        <v/>
      </c>
    </row>
    <row r="328" spans="1:28" s="271" customFormat="1" ht="20.25">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5"/>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6"/>
        <v>0</v>
      </c>
      <c r="Y328" s="270"/>
      <c r="Z328" s="270"/>
      <c r="AB328" s="272" t="str">
        <f t="shared" si="47"/>
        <v/>
      </c>
    </row>
    <row r="329" spans="1:28" s="271" customFormat="1" ht="20.25">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5"/>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6"/>
        <v>0</v>
      </c>
      <c r="Y329" s="270"/>
      <c r="Z329" s="270"/>
      <c r="AB329" s="272" t="str">
        <f t="shared" si="47"/>
        <v/>
      </c>
    </row>
    <row r="330" spans="1:28" s="271" customFormat="1" ht="20.25">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5"/>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6"/>
        <v>0</v>
      </c>
      <c r="Y330" s="270"/>
      <c r="Z330" s="270"/>
      <c r="AB330" s="272" t="str">
        <f t="shared" si="47"/>
        <v/>
      </c>
    </row>
    <row r="331" spans="1:28" s="271" customFormat="1" ht="20.25">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5"/>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6"/>
        <v>0</v>
      </c>
      <c r="Y331" s="270"/>
      <c r="Z331" s="270"/>
      <c r="AB331" s="272" t="str">
        <f t="shared" si="47"/>
        <v/>
      </c>
    </row>
    <row r="332" spans="1:28" s="271" customFormat="1" ht="20.25">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5"/>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6"/>
        <v>0</v>
      </c>
      <c r="Y332" s="270"/>
      <c r="Z332" s="270"/>
      <c r="AB332" s="272" t="str">
        <f t="shared" si="47"/>
        <v/>
      </c>
    </row>
    <row r="333" spans="1:28" s="271" customFormat="1" ht="20.25">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5"/>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6"/>
        <v>0</v>
      </c>
      <c r="Y333" s="270"/>
      <c r="Z333" s="270"/>
      <c r="AB333" s="272" t="str">
        <f t="shared" si="47"/>
        <v/>
      </c>
    </row>
    <row r="334" spans="1:28" s="271" customFormat="1" ht="20.25">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5"/>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6"/>
        <v>0</v>
      </c>
      <c r="Y334" s="270"/>
      <c r="Z334" s="270"/>
      <c r="AB334" s="272" t="str">
        <f t="shared" si="47"/>
        <v/>
      </c>
    </row>
    <row r="335" spans="1:28" s="271" customFormat="1" ht="20.25">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5"/>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6"/>
        <v>0</v>
      </c>
      <c r="Y335" s="270"/>
      <c r="Z335" s="270"/>
      <c r="AB335" s="272" t="str">
        <f t="shared" si="47"/>
        <v/>
      </c>
    </row>
    <row r="336" spans="1:28" s="271" customFormat="1" ht="20.25">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5"/>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6"/>
        <v>0</v>
      </c>
      <c r="Y336" s="270"/>
      <c r="Z336" s="270"/>
      <c r="AB336" s="272" t="str">
        <f t="shared" si="47"/>
        <v/>
      </c>
    </row>
    <row r="337" spans="1:28" s="271" customFormat="1" ht="20.25">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5"/>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6"/>
        <v>0</v>
      </c>
      <c r="Y337" s="270"/>
      <c r="Z337" s="270"/>
      <c r="AB337" s="272" t="str">
        <f t="shared" si="47"/>
        <v/>
      </c>
    </row>
    <row r="338" spans="1:28" s="271" customFormat="1" ht="20.25">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5"/>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6"/>
        <v>0</v>
      </c>
      <c r="Y338" s="270"/>
      <c r="Z338" s="270"/>
      <c r="AB338" s="272" t="str">
        <f t="shared" si="47"/>
        <v/>
      </c>
    </row>
    <row r="339" spans="1:28" s="271" customFormat="1" ht="20.25">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5"/>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6"/>
        <v>0</v>
      </c>
      <c r="Y339" s="270"/>
      <c r="Z339" s="270"/>
      <c r="AB339" s="272" t="str">
        <f t="shared" si="47"/>
        <v/>
      </c>
    </row>
    <row r="340" spans="1:28" s="271" customFormat="1" ht="20.25">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5"/>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6"/>
        <v>0</v>
      </c>
      <c r="Y340" s="270"/>
      <c r="Z340" s="270"/>
      <c r="AB340" s="272" t="str">
        <f t="shared" si="47"/>
        <v/>
      </c>
    </row>
    <row r="341" spans="1:28" s="271" customFormat="1" ht="20.25">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5"/>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6"/>
        <v>0</v>
      </c>
      <c r="Y341" s="270"/>
      <c r="Z341" s="270"/>
      <c r="AB341" s="272" t="str">
        <f t="shared" si="47"/>
        <v/>
      </c>
    </row>
    <row r="342" spans="1:28" s="271" customFormat="1" ht="20.25">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5"/>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6"/>
        <v>0</v>
      </c>
      <c r="Y342" s="270"/>
      <c r="Z342" s="270"/>
      <c r="AB342" s="272" t="str">
        <f t="shared" si="47"/>
        <v/>
      </c>
    </row>
    <row r="343" spans="1:28" s="271" customFormat="1" ht="20.25">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5"/>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6"/>
        <v>0</v>
      </c>
      <c r="Y343" s="270"/>
      <c r="Z343" s="270"/>
      <c r="AB343" s="272" t="str">
        <f t="shared" si="47"/>
        <v/>
      </c>
    </row>
    <row r="344" spans="1:28" s="271" customFormat="1" ht="20.25">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5"/>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6"/>
        <v>0</v>
      </c>
      <c r="Y344" s="270"/>
      <c r="Z344" s="270"/>
      <c r="AB344" s="272" t="str">
        <f t="shared" si="47"/>
        <v/>
      </c>
    </row>
    <row r="345" spans="1:28" s="271" customFormat="1" ht="20.25">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5"/>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6"/>
        <v>0</v>
      </c>
      <c r="Y345" s="270"/>
      <c r="Z345" s="270"/>
      <c r="AB345" s="272" t="str">
        <f t="shared" si="47"/>
        <v/>
      </c>
    </row>
    <row r="346" spans="1:28" s="271" customFormat="1" ht="20.25">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5"/>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6"/>
        <v>0</v>
      </c>
      <c r="Y346" s="270"/>
      <c r="Z346" s="270"/>
      <c r="AB346" s="272" t="str">
        <f t="shared" si="47"/>
        <v/>
      </c>
    </row>
    <row r="347" spans="1:28" s="271" customFormat="1" ht="20.25">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5"/>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6"/>
        <v>0</v>
      </c>
      <c r="Y347" s="270"/>
      <c r="Z347" s="270"/>
      <c r="AB347" s="272" t="str">
        <f t="shared" si="47"/>
        <v/>
      </c>
    </row>
    <row r="348" spans="1:28" s="271" customFormat="1" ht="20.25">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5"/>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6"/>
        <v>0</v>
      </c>
      <c r="Y348" s="270"/>
      <c r="Z348" s="270"/>
      <c r="AB348" s="272" t="str">
        <f t="shared" si="47"/>
        <v/>
      </c>
    </row>
    <row r="349" spans="1:28" s="271" customFormat="1" ht="20.25">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5"/>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6"/>
        <v>0</v>
      </c>
      <c r="Y349" s="270"/>
      <c r="Z349" s="270"/>
      <c r="AB349" s="272" t="str">
        <f t="shared" si="47"/>
        <v/>
      </c>
    </row>
    <row r="350" spans="1:28" s="271" customFormat="1" ht="20.25">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5"/>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6"/>
        <v>0</v>
      </c>
      <c r="Y350" s="270"/>
      <c r="Z350" s="270"/>
      <c r="AB350" s="272" t="str">
        <f t="shared" si="47"/>
        <v/>
      </c>
    </row>
    <row r="351" spans="1:28" s="271" customFormat="1" ht="20.25">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5"/>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6"/>
        <v>0</v>
      </c>
      <c r="Y351" s="270"/>
      <c r="Z351" s="270"/>
      <c r="AB351" s="272" t="str">
        <f t="shared" si="47"/>
        <v/>
      </c>
    </row>
    <row r="352" spans="1:28" s="271" customFormat="1" ht="20.25">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5"/>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6"/>
        <v>0</v>
      </c>
      <c r="Y352" s="270"/>
      <c r="Z352" s="270"/>
      <c r="AB352" s="272" t="str">
        <f t="shared" si="47"/>
        <v/>
      </c>
    </row>
    <row r="353" spans="1:28" s="271" customFormat="1" ht="20.25">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5"/>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6"/>
        <v>0</v>
      </c>
      <c r="Y353" s="270"/>
      <c r="Z353" s="270"/>
      <c r="AB353" s="272" t="str">
        <f t="shared" si="47"/>
        <v/>
      </c>
    </row>
    <row r="354" spans="1:28" s="271" customFormat="1" ht="20.25">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5"/>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6"/>
        <v>0</v>
      </c>
      <c r="Y354" s="270"/>
      <c r="Z354" s="270"/>
      <c r="AB354" s="272" t="str">
        <f t="shared" si="47"/>
        <v/>
      </c>
    </row>
    <row r="355" spans="1:28" s="271" customFormat="1" ht="20.25">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5"/>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6"/>
        <v>0</v>
      </c>
      <c r="Y355" s="270"/>
      <c r="Z355" s="270"/>
      <c r="AB355" s="272" t="str">
        <f t="shared" si="47"/>
        <v/>
      </c>
    </row>
    <row r="356" spans="1:28" s="271" customFormat="1" ht="20.25">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5"/>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6"/>
        <v>0</v>
      </c>
      <c r="Y356" s="270"/>
      <c r="Z356" s="270"/>
      <c r="AB356" s="272" t="str">
        <f t="shared" si="47"/>
        <v/>
      </c>
    </row>
    <row r="357" spans="1:28" s="271" customFormat="1" ht="20.25">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ref="S357:S387" ca="1" si="48">IF(B357="","",IF(ISERROR(MATCH($E357,CL,0)),"Unknown",INDIRECT("'C'!$A$"&amp;MATCH($E357,CL,0)+1)))</f>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ref="X357:X387" ca="1" si="49">IF(AND(C357="Smelter not listed",OR(LEN(D357)=0,LEN(E357)=0)),1,0)</f>
        <v>0</v>
      </c>
      <c r="Y357" s="270"/>
      <c r="Z357" s="270"/>
      <c r="AB357" s="272" t="str">
        <f t="shared" ref="AB357:AB387" si="50">B357&amp;C357</f>
        <v/>
      </c>
    </row>
    <row r="358" spans="1:28" s="271" customFormat="1" ht="20.25">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ca="1" si="48"/>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ca="1" si="49"/>
        <v>0</v>
      </c>
      <c r="Y358" s="270"/>
      <c r="Z358" s="270"/>
      <c r="AB358" s="272" t="str">
        <f t="shared" si="50"/>
        <v/>
      </c>
    </row>
    <row r="359" spans="1:28" s="271" customFormat="1" ht="20.25">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48"/>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49"/>
        <v>0</v>
      </c>
      <c r="Y359" s="270"/>
      <c r="Z359" s="270"/>
      <c r="AB359" s="272" t="str">
        <f t="shared" si="50"/>
        <v/>
      </c>
    </row>
    <row r="360" spans="1:28" s="271" customFormat="1" ht="20.25">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48"/>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49"/>
        <v>0</v>
      </c>
      <c r="Y360" s="270"/>
      <c r="Z360" s="270"/>
      <c r="AB360" s="272" t="str">
        <f t="shared" si="50"/>
        <v/>
      </c>
    </row>
    <row r="361" spans="1:28" s="271" customFormat="1" ht="20.25">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48"/>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49"/>
        <v>0</v>
      </c>
      <c r="Y361" s="270"/>
      <c r="Z361" s="270"/>
      <c r="AB361" s="272" t="str">
        <f t="shared" si="50"/>
        <v/>
      </c>
    </row>
    <row r="362" spans="1:28" s="271" customFormat="1" ht="20.25">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48"/>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49"/>
        <v>0</v>
      </c>
      <c r="Y362" s="270"/>
      <c r="Z362" s="270"/>
      <c r="AB362" s="272" t="str">
        <f t="shared" si="50"/>
        <v/>
      </c>
    </row>
    <row r="363" spans="1:28" s="271" customFormat="1" ht="20.25">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48"/>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49"/>
        <v>0</v>
      </c>
      <c r="Y363" s="270"/>
      <c r="Z363" s="270"/>
      <c r="AB363" s="272" t="str">
        <f t="shared" si="50"/>
        <v/>
      </c>
    </row>
    <row r="364" spans="1:28" s="271" customFormat="1" ht="20.25">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48"/>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49"/>
        <v>0</v>
      </c>
      <c r="Y364" s="270"/>
      <c r="Z364" s="270"/>
      <c r="AB364" s="272" t="str">
        <f t="shared" si="50"/>
        <v/>
      </c>
    </row>
    <row r="365" spans="1:28" s="271" customFormat="1" ht="20.25">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48"/>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49"/>
        <v>0</v>
      </c>
      <c r="Y365" s="270"/>
      <c r="Z365" s="270"/>
      <c r="AB365" s="272" t="str">
        <f t="shared" si="50"/>
        <v/>
      </c>
    </row>
    <row r="366" spans="1:28" s="271" customFormat="1" ht="20.25">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48"/>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49"/>
        <v>0</v>
      </c>
      <c r="Y366" s="270"/>
      <c r="Z366" s="270"/>
      <c r="AB366" s="272" t="str">
        <f t="shared" si="50"/>
        <v/>
      </c>
    </row>
    <row r="367" spans="1:28" s="271" customFormat="1" ht="20.25">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48"/>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49"/>
        <v>0</v>
      </c>
      <c r="Y367" s="270"/>
      <c r="Z367" s="270"/>
      <c r="AB367" s="272" t="str">
        <f t="shared" si="50"/>
        <v/>
      </c>
    </row>
    <row r="368" spans="1:28" s="271" customFormat="1" ht="20.25">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48"/>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49"/>
        <v>0</v>
      </c>
      <c r="Y368" s="270"/>
      <c r="Z368" s="270"/>
      <c r="AB368" s="272" t="str">
        <f t="shared" si="50"/>
        <v/>
      </c>
    </row>
    <row r="369" spans="1:28" s="271" customFormat="1" ht="20.25">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48"/>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49"/>
        <v>0</v>
      </c>
      <c r="Y369" s="270"/>
      <c r="Z369" s="270"/>
      <c r="AB369" s="272" t="str">
        <f t="shared" si="50"/>
        <v/>
      </c>
    </row>
    <row r="370" spans="1:28" s="271" customFormat="1" ht="20.25">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48"/>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49"/>
        <v>0</v>
      </c>
      <c r="Y370" s="270"/>
      <c r="Z370" s="270"/>
      <c r="AB370" s="272" t="str">
        <f t="shared" si="50"/>
        <v/>
      </c>
    </row>
    <row r="371" spans="1:28" s="271" customFormat="1" ht="20.25">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48"/>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49"/>
        <v>0</v>
      </c>
      <c r="Y371" s="270"/>
      <c r="Z371" s="270"/>
      <c r="AB371" s="272" t="str">
        <f t="shared" si="50"/>
        <v/>
      </c>
    </row>
    <row r="372" spans="1:28" s="271" customFormat="1" ht="20.25">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48"/>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49"/>
        <v>0</v>
      </c>
      <c r="Y372" s="270"/>
      <c r="Z372" s="270"/>
      <c r="AB372" s="272" t="str">
        <f t="shared" si="50"/>
        <v/>
      </c>
    </row>
    <row r="373" spans="1:28" s="271" customFormat="1" ht="20.25">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48"/>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49"/>
        <v>0</v>
      </c>
      <c r="Y373" s="270"/>
      <c r="Z373" s="270"/>
      <c r="AB373" s="272" t="str">
        <f t="shared" si="50"/>
        <v/>
      </c>
    </row>
    <row r="374" spans="1:28" s="271" customFormat="1" ht="20.25">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48"/>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49"/>
        <v>0</v>
      </c>
      <c r="Y374" s="270"/>
      <c r="Z374" s="270"/>
      <c r="AB374" s="272" t="str">
        <f t="shared" si="50"/>
        <v/>
      </c>
    </row>
    <row r="375" spans="1:28" s="271" customFormat="1" ht="20.25">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48"/>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49"/>
        <v>0</v>
      </c>
      <c r="Y375" s="270"/>
      <c r="Z375" s="270"/>
      <c r="AB375" s="272" t="str">
        <f t="shared" si="50"/>
        <v/>
      </c>
    </row>
    <row r="376" spans="1:28" s="271" customFormat="1" ht="20.25">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48"/>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49"/>
        <v>0</v>
      </c>
      <c r="Y376" s="270"/>
      <c r="Z376" s="270"/>
      <c r="AB376" s="272" t="str">
        <f t="shared" si="50"/>
        <v/>
      </c>
    </row>
    <row r="377" spans="1:28" s="271" customFormat="1" ht="20.25">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48"/>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49"/>
        <v>0</v>
      </c>
      <c r="Y377" s="270"/>
      <c r="Z377" s="270"/>
      <c r="AB377" s="272" t="str">
        <f t="shared" si="50"/>
        <v/>
      </c>
    </row>
    <row r="378" spans="1:28" s="271" customFormat="1" ht="20.25">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48"/>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49"/>
        <v>0</v>
      </c>
      <c r="Y378" s="270"/>
      <c r="Z378" s="270"/>
      <c r="AB378" s="272" t="str">
        <f t="shared" si="50"/>
        <v/>
      </c>
    </row>
    <row r="379" spans="1:28" s="271" customFormat="1" ht="20.25">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48"/>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49"/>
        <v>0</v>
      </c>
      <c r="Y379" s="270"/>
      <c r="Z379" s="270"/>
      <c r="AB379" s="272" t="str">
        <f t="shared" si="50"/>
        <v/>
      </c>
    </row>
    <row r="380" spans="1:28" s="271" customFormat="1" ht="20.25">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48"/>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49"/>
        <v>0</v>
      </c>
      <c r="Y380" s="270"/>
      <c r="Z380" s="270"/>
      <c r="AB380" s="272" t="str">
        <f t="shared" si="50"/>
        <v/>
      </c>
    </row>
    <row r="381" spans="1:28" s="271" customFormat="1" ht="20.25">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48"/>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49"/>
        <v>0</v>
      </c>
      <c r="Y381" s="270"/>
      <c r="Z381" s="270"/>
      <c r="AB381" s="272" t="str">
        <f t="shared" si="50"/>
        <v/>
      </c>
    </row>
    <row r="382" spans="1:28" s="271" customFormat="1" ht="20.25">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48"/>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49"/>
        <v>0</v>
      </c>
      <c r="Y382" s="270"/>
      <c r="Z382" s="270"/>
      <c r="AB382" s="272" t="str">
        <f t="shared" si="50"/>
        <v/>
      </c>
    </row>
    <row r="383" spans="1:28" s="271" customFormat="1" ht="20.25">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48"/>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49"/>
        <v>0</v>
      </c>
      <c r="Y383" s="270"/>
      <c r="Z383" s="270"/>
      <c r="AB383" s="272" t="str">
        <f t="shared" si="50"/>
        <v/>
      </c>
    </row>
    <row r="384" spans="1:28" s="271" customFormat="1" ht="20.25">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48"/>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49"/>
        <v>0</v>
      </c>
      <c r="Y384" s="270"/>
      <c r="Z384" s="270"/>
      <c r="AB384" s="272" t="str">
        <f t="shared" si="50"/>
        <v/>
      </c>
    </row>
    <row r="385" spans="1:28" s="271" customFormat="1" ht="20.25">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48"/>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49"/>
        <v>0</v>
      </c>
      <c r="Y385" s="270"/>
      <c r="Z385" s="270"/>
      <c r="AB385" s="272" t="str">
        <f t="shared" si="50"/>
        <v/>
      </c>
    </row>
    <row r="386" spans="1:28" s="271" customFormat="1" ht="20.25">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48"/>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49"/>
        <v>0</v>
      </c>
      <c r="Y386" s="270"/>
      <c r="Z386" s="270"/>
      <c r="AB386" s="272" t="str">
        <f t="shared" si="50"/>
        <v/>
      </c>
    </row>
    <row r="387" spans="1:28" s="271" customFormat="1" ht="20.25">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48"/>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49"/>
        <v>0</v>
      </c>
      <c r="Y387" s="270"/>
      <c r="Z387" s="270"/>
      <c r="AB387" s="272" t="str">
        <f t="shared" si="50"/>
        <v/>
      </c>
    </row>
    <row r="388" spans="1:28" s="271" customFormat="1" ht="20.25">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ref="S388" ca="1" si="51">IF(B388="","",IF(ISERROR(MATCH($E388,CL,0)),"Unknown",INDIRECT("'C'!$A$"&amp;MATCH($E388,CL,0)+1)))</f>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ref="X388" ca="1" si="52">IF(AND(C388="Smelter not listed",OR(LEN(D388)=0,LEN(E388)=0)),1,0)</f>
        <v>0</v>
      </c>
      <c r="Y388" s="270"/>
      <c r="Z388" s="270"/>
      <c r="AB388" s="272" t="str">
        <f t="shared" ref="AB388" si="53">B388&amp;C388</f>
        <v/>
      </c>
    </row>
    <row r="389" spans="1:28" s="271" customFormat="1" ht="20.25">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S420"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X420" ca="1" si="55">IF(AND(C389="Smelter not listed",OR(LEN(D389)=0,LEN(E389)=0)),1,0)</f>
        <v>0</v>
      </c>
      <c r="Y389" s="270"/>
      <c r="Z389" s="270"/>
      <c r="AB389" s="272" t="str">
        <f t="shared" ref="AB389:AB420" si="56">B389&amp;C389</f>
        <v/>
      </c>
    </row>
    <row r="390" spans="1:28" s="271" customFormat="1" ht="20.25">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ca="1" si="54"/>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ca="1" si="55"/>
        <v>0</v>
      </c>
      <c r="Y390" s="270"/>
      <c r="Z390" s="270"/>
      <c r="AB390" s="272" t="str">
        <f t="shared" si="56"/>
        <v/>
      </c>
    </row>
    <row r="391" spans="1:28" s="271" customFormat="1" ht="20.25">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4"/>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5"/>
        <v>0</v>
      </c>
      <c r="Y391" s="270"/>
      <c r="Z391" s="270"/>
      <c r="AB391" s="272" t="str">
        <f t="shared" si="56"/>
        <v/>
      </c>
    </row>
    <row r="392" spans="1:28" s="271" customFormat="1" ht="20.25">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4"/>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5"/>
        <v>0</v>
      </c>
      <c r="Y392" s="270"/>
      <c r="Z392" s="270"/>
      <c r="AB392" s="272" t="str">
        <f t="shared" si="56"/>
        <v/>
      </c>
    </row>
    <row r="393" spans="1:28" s="271" customFormat="1" ht="20.25">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4"/>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5"/>
        <v>0</v>
      </c>
      <c r="Y393" s="270"/>
      <c r="Z393" s="270"/>
      <c r="AB393" s="272" t="str">
        <f t="shared" si="56"/>
        <v/>
      </c>
    </row>
    <row r="394" spans="1:28" s="271" customFormat="1" ht="20.25">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4"/>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5"/>
        <v>0</v>
      </c>
      <c r="Y394" s="270"/>
      <c r="Z394" s="270"/>
      <c r="AB394" s="272" t="str">
        <f t="shared" si="56"/>
        <v/>
      </c>
    </row>
    <row r="395" spans="1:28" s="271" customFormat="1" ht="20.25">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4"/>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5"/>
        <v>0</v>
      </c>
      <c r="Y395" s="270"/>
      <c r="Z395" s="270"/>
      <c r="AB395" s="272" t="str">
        <f t="shared" si="56"/>
        <v/>
      </c>
    </row>
    <row r="396" spans="1:28" s="271" customFormat="1" ht="20.25">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4"/>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5"/>
        <v>0</v>
      </c>
      <c r="Y396" s="270"/>
      <c r="Z396" s="270"/>
      <c r="AB396" s="272" t="str">
        <f t="shared" si="56"/>
        <v/>
      </c>
    </row>
    <row r="397" spans="1:28" s="271" customFormat="1" ht="20.25">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4"/>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5"/>
        <v>0</v>
      </c>
      <c r="Y397" s="270"/>
      <c r="Z397" s="270"/>
      <c r="AB397" s="272" t="str">
        <f t="shared" si="56"/>
        <v/>
      </c>
    </row>
    <row r="398" spans="1:28" s="271" customFormat="1" ht="20.25">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4"/>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5"/>
        <v>0</v>
      </c>
      <c r="Y398" s="270"/>
      <c r="Z398" s="270"/>
      <c r="AB398" s="272" t="str">
        <f t="shared" si="56"/>
        <v/>
      </c>
    </row>
    <row r="399" spans="1:28" s="271" customFormat="1" ht="20.25">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4"/>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5"/>
        <v>0</v>
      </c>
      <c r="Y399" s="270"/>
      <c r="Z399" s="270"/>
      <c r="AB399" s="272" t="str">
        <f t="shared" si="56"/>
        <v/>
      </c>
    </row>
    <row r="400" spans="1:28" s="271" customFormat="1" ht="20.25">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4"/>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5"/>
        <v>0</v>
      </c>
      <c r="Y400" s="270"/>
      <c r="Z400" s="270"/>
      <c r="AB400" s="272" t="str">
        <f t="shared" si="56"/>
        <v/>
      </c>
    </row>
    <row r="401" spans="1:28" s="271" customFormat="1" ht="20.25">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4"/>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5"/>
        <v>0</v>
      </c>
      <c r="Y401" s="270"/>
      <c r="Z401" s="270"/>
      <c r="AB401" s="272" t="str">
        <f t="shared" si="56"/>
        <v/>
      </c>
    </row>
    <row r="402" spans="1:28" s="271" customFormat="1" ht="20.25">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4"/>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5"/>
        <v>0</v>
      </c>
      <c r="Y402" s="270"/>
      <c r="Z402" s="270"/>
      <c r="AB402" s="272" t="str">
        <f t="shared" si="56"/>
        <v/>
      </c>
    </row>
    <row r="403" spans="1:28" s="271" customFormat="1" ht="20.25">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4"/>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5"/>
        <v>0</v>
      </c>
      <c r="Y403" s="270"/>
      <c r="Z403" s="270"/>
      <c r="AB403" s="272" t="str">
        <f t="shared" si="56"/>
        <v/>
      </c>
    </row>
    <row r="404" spans="1:28" s="271" customFormat="1" ht="20.25">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4"/>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5"/>
        <v>0</v>
      </c>
      <c r="Y404" s="270"/>
      <c r="Z404" s="270"/>
      <c r="AB404" s="272" t="str">
        <f t="shared" si="56"/>
        <v/>
      </c>
    </row>
    <row r="405" spans="1:28" s="271" customFormat="1" ht="20.25">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4"/>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5"/>
        <v>0</v>
      </c>
      <c r="Y405" s="270"/>
      <c r="Z405" s="270"/>
      <c r="AB405" s="272" t="str">
        <f t="shared" si="56"/>
        <v/>
      </c>
    </row>
    <row r="406" spans="1:28" s="271" customFormat="1" ht="20.25">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4"/>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5"/>
        <v>0</v>
      </c>
      <c r="Y406" s="270"/>
      <c r="Z406" s="270"/>
      <c r="AB406" s="272" t="str">
        <f t="shared" si="56"/>
        <v/>
      </c>
    </row>
    <row r="407" spans="1:28" s="271" customFormat="1" ht="20.25">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4"/>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5"/>
        <v>0</v>
      </c>
      <c r="Y407" s="270"/>
      <c r="Z407" s="270"/>
      <c r="AB407" s="272" t="str">
        <f t="shared" si="56"/>
        <v/>
      </c>
    </row>
    <row r="408" spans="1:28" s="271" customFormat="1" ht="20.25">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4"/>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5"/>
        <v>0</v>
      </c>
      <c r="Y408" s="270"/>
      <c r="Z408" s="270"/>
      <c r="AB408" s="272" t="str">
        <f t="shared" si="56"/>
        <v/>
      </c>
    </row>
    <row r="409" spans="1:28" s="271" customFormat="1" ht="20.25">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4"/>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5"/>
        <v>0</v>
      </c>
      <c r="Y409" s="270"/>
      <c r="Z409" s="270"/>
      <c r="AB409" s="272" t="str">
        <f t="shared" si="56"/>
        <v/>
      </c>
    </row>
    <row r="410" spans="1:28" s="271" customFormat="1" ht="20.25">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4"/>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5"/>
        <v>0</v>
      </c>
      <c r="Y410" s="270"/>
      <c r="Z410" s="270"/>
      <c r="AB410" s="272" t="str">
        <f t="shared" si="56"/>
        <v/>
      </c>
    </row>
    <row r="411" spans="1:28" s="271" customFormat="1" ht="20.25">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4"/>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5"/>
        <v>0</v>
      </c>
      <c r="Y411" s="270"/>
      <c r="Z411" s="270"/>
      <c r="AB411" s="272" t="str">
        <f t="shared" si="56"/>
        <v/>
      </c>
    </row>
    <row r="412" spans="1:28" s="271" customFormat="1" ht="20.25">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4"/>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5"/>
        <v>0</v>
      </c>
      <c r="Y412" s="270"/>
      <c r="Z412" s="270"/>
      <c r="AB412" s="272" t="str">
        <f t="shared" si="56"/>
        <v/>
      </c>
    </row>
    <row r="413" spans="1:28" s="271" customFormat="1" ht="20.25">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4"/>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5"/>
        <v>0</v>
      </c>
      <c r="Y413" s="270"/>
      <c r="Z413" s="270"/>
      <c r="AB413" s="272" t="str">
        <f t="shared" si="56"/>
        <v/>
      </c>
    </row>
    <row r="414" spans="1:28" s="271" customFormat="1" ht="20.25">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4"/>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5"/>
        <v>0</v>
      </c>
      <c r="Y414" s="270"/>
      <c r="Z414" s="270"/>
      <c r="AB414" s="272" t="str">
        <f t="shared" si="56"/>
        <v/>
      </c>
    </row>
    <row r="415" spans="1:28" s="271" customFormat="1" ht="20.25">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4"/>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5"/>
        <v>0</v>
      </c>
      <c r="Y415" s="270"/>
      <c r="Z415" s="270"/>
      <c r="AB415" s="272" t="str">
        <f t="shared" si="56"/>
        <v/>
      </c>
    </row>
    <row r="416" spans="1:28" s="271" customFormat="1" ht="20.25">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4"/>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5"/>
        <v>0</v>
      </c>
      <c r="Y416" s="270"/>
      <c r="Z416" s="270"/>
      <c r="AB416" s="272" t="str">
        <f t="shared" si="56"/>
        <v/>
      </c>
    </row>
    <row r="417" spans="1:28" s="271" customFormat="1" ht="20.25">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4"/>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5"/>
        <v>0</v>
      </c>
      <c r="Y417" s="270"/>
      <c r="Z417" s="270"/>
      <c r="AB417" s="272" t="str">
        <f t="shared" si="56"/>
        <v/>
      </c>
    </row>
    <row r="418" spans="1:28" s="271" customFormat="1" ht="20.25">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4"/>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5"/>
        <v>0</v>
      </c>
      <c r="Y418" s="270"/>
      <c r="Z418" s="270"/>
      <c r="AB418" s="272" t="str">
        <f t="shared" si="56"/>
        <v/>
      </c>
    </row>
    <row r="419" spans="1:28" s="271" customFormat="1" ht="20.25">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4"/>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5"/>
        <v>0</v>
      </c>
      <c r="Y419" s="270"/>
      <c r="Z419" s="270"/>
      <c r="AB419" s="272" t="str">
        <f t="shared" si="56"/>
        <v/>
      </c>
    </row>
    <row r="420" spans="1:28" s="271" customFormat="1" ht="20.25">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4"/>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5"/>
        <v>0</v>
      </c>
      <c r="Y420" s="270"/>
      <c r="Z420" s="270"/>
      <c r="AB420" s="272" t="str">
        <f t="shared" si="56"/>
        <v/>
      </c>
    </row>
    <row r="421" spans="1:28" s="271" customFormat="1" ht="20.25">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ref="S421:S451" ca="1" si="57">IF(B421="","",IF(ISERROR(MATCH($E421,CL,0)),"Unknown",INDIRECT("'C'!$A$"&amp;MATCH($E421,CL,0)+1)))</f>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ref="X421:X451" ca="1" si="58">IF(AND(C421="Smelter not listed",OR(LEN(D421)=0,LEN(E421)=0)),1,0)</f>
        <v>0</v>
      </c>
      <c r="Y421" s="270"/>
      <c r="Z421" s="270"/>
      <c r="AB421" s="272" t="str">
        <f t="shared" ref="AB421:AB451" si="59">B421&amp;C421</f>
        <v/>
      </c>
    </row>
    <row r="422" spans="1:28" s="271" customFormat="1" ht="20.25">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ca="1" si="57"/>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ca="1" si="58"/>
        <v>0</v>
      </c>
      <c r="Y422" s="270"/>
      <c r="Z422" s="270"/>
      <c r="AB422" s="272" t="str">
        <f t="shared" si="59"/>
        <v/>
      </c>
    </row>
    <row r="423" spans="1:28" s="271" customFormat="1" ht="20.25">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57"/>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58"/>
        <v>0</v>
      </c>
      <c r="Y423" s="270"/>
      <c r="Z423" s="270"/>
      <c r="AB423" s="272" t="str">
        <f t="shared" si="59"/>
        <v/>
      </c>
    </row>
    <row r="424" spans="1:28" s="271" customFormat="1" ht="20.25">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57"/>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58"/>
        <v>0</v>
      </c>
      <c r="Y424" s="270"/>
      <c r="Z424" s="270"/>
      <c r="AB424" s="272" t="str">
        <f t="shared" si="59"/>
        <v/>
      </c>
    </row>
    <row r="425" spans="1:28" s="271" customFormat="1" ht="20.25">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57"/>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58"/>
        <v>0</v>
      </c>
      <c r="Y425" s="270"/>
      <c r="Z425" s="270"/>
      <c r="AB425" s="272" t="str">
        <f t="shared" si="59"/>
        <v/>
      </c>
    </row>
    <row r="426" spans="1:28" s="271" customFormat="1" ht="20.25">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57"/>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58"/>
        <v>0</v>
      </c>
      <c r="Y426" s="270"/>
      <c r="Z426" s="270"/>
      <c r="AB426" s="272" t="str">
        <f t="shared" si="59"/>
        <v/>
      </c>
    </row>
    <row r="427" spans="1:28" s="271" customFormat="1" ht="20.25">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57"/>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58"/>
        <v>0</v>
      </c>
      <c r="Y427" s="270"/>
      <c r="Z427" s="270"/>
      <c r="AB427" s="272" t="str">
        <f t="shared" si="59"/>
        <v/>
      </c>
    </row>
    <row r="428" spans="1:28" s="271" customFormat="1" ht="20.25">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57"/>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58"/>
        <v>0</v>
      </c>
      <c r="Y428" s="270"/>
      <c r="Z428" s="270"/>
      <c r="AB428" s="272" t="str">
        <f t="shared" si="59"/>
        <v/>
      </c>
    </row>
    <row r="429" spans="1:28" s="271" customFormat="1" ht="20.25">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57"/>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58"/>
        <v>0</v>
      </c>
      <c r="Y429" s="270"/>
      <c r="Z429" s="270"/>
      <c r="AB429" s="272" t="str">
        <f t="shared" si="59"/>
        <v/>
      </c>
    </row>
    <row r="430" spans="1:28" s="271" customFormat="1" ht="20.25">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57"/>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58"/>
        <v>0</v>
      </c>
      <c r="Y430" s="270"/>
      <c r="Z430" s="270"/>
      <c r="AB430" s="272" t="str">
        <f t="shared" si="59"/>
        <v/>
      </c>
    </row>
    <row r="431" spans="1:28" s="271" customFormat="1" ht="20.25">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57"/>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58"/>
        <v>0</v>
      </c>
      <c r="Y431" s="270"/>
      <c r="Z431" s="270"/>
      <c r="AB431" s="272" t="str">
        <f t="shared" si="59"/>
        <v/>
      </c>
    </row>
    <row r="432" spans="1:28" s="271" customFormat="1" ht="20.25">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57"/>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58"/>
        <v>0</v>
      </c>
      <c r="Y432" s="270"/>
      <c r="Z432" s="270"/>
      <c r="AB432" s="272" t="str">
        <f t="shared" si="59"/>
        <v/>
      </c>
    </row>
    <row r="433" spans="1:28" s="271" customFormat="1" ht="20.25">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57"/>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58"/>
        <v>0</v>
      </c>
      <c r="Y433" s="270"/>
      <c r="Z433" s="270"/>
      <c r="AB433" s="272" t="str">
        <f t="shared" si="59"/>
        <v/>
      </c>
    </row>
    <row r="434" spans="1:28" s="271" customFormat="1" ht="20.25">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57"/>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58"/>
        <v>0</v>
      </c>
      <c r="Y434" s="270"/>
      <c r="Z434" s="270"/>
      <c r="AB434" s="272" t="str">
        <f t="shared" si="59"/>
        <v/>
      </c>
    </row>
    <row r="435" spans="1:28" s="271" customFormat="1" ht="20.25">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57"/>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58"/>
        <v>0</v>
      </c>
      <c r="Y435" s="270"/>
      <c r="Z435" s="270"/>
      <c r="AB435" s="272" t="str">
        <f t="shared" si="59"/>
        <v/>
      </c>
    </row>
    <row r="436" spans="1:28" s="271" customFormat="1" ht="20.25">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57"/>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58"/>
        <v>0</v>
      </c>
      <c r="Y436" s="270"/>
      <c r="Z436" s="270"/>
      <c r="AB436" s="272" t="str">
        <f t="shared" si="59"/>
        <v/>
      </c>
    </row>
    <row r="437" spans="1:28" s="271" customFormat="1" ht="20.25">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57"/>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58"/>
        <v>0</v>
      </c>
      <c r="Y437" s="270"/>
      <c r="Z437" s="270"/>
      <c r="AB437" s="272" t="str">
        <f t="shared" si="59"/>
        <v/>
      </c>
    </row>
    <row r="438" spans="1:28" s="271" customFormat="1" ht="20.25">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57"/>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58"/>
        <v>0</v>
      </c>
      <c r="Y438" s="270"/>
      <c r="Z438" s="270"/>
      <c r="AB438" s="272" t="str">
        <f t="shared" si="59"/>
        <v/>
      </c>
    </row>
    <row r="439" spans="1:28" s="271" customFormat="1" ht="20.25">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57"/>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58"/>
        <v>0</v>
      </c>
      <c r="Y439" s="270"/>
      <c r="Z439" s="270"/>
      <c r="AB439" s="272" t="str">
        <f t="shared" si="59"/>
        <v/>
      </c>
    </row>
    <row r="440" spans="1:28" s="271" customFormat="1" ht="20.25">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57"/>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58"/>
        <v>0</v>
      </c>
      <c r="Y440" s="270"/>
      <c r="Z440" s="270"/>
      <c r="AB440" s="272" t="str">
        <f t="shared" si="59"/>
        <v/>
      </c>
    </row>
    <row r="441" spans="1:28" s="271" customFormat="1" ht="20.25">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57"/>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58"/>
        <v>0</v>
      </c>
      <c r="Y441" s="270"/>
      <c r="Z441" s="270"/>
      <c r="AB441" s="272" t="str">
        <f t="shared" si="59"/>
        <v/>
      </c>
    </row>
    <row r="442" spans="1:28" s="271" customFormat="1" ht="20.25">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57"/>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58"/>
        <v>0</v>
      </c>
      <c r="Y442" s="270"/>
      <c r="Z442" s="270"/>
      <c r="AB442" s="272" t="str">
        <f t="shared" si="59"/>
        <v/>
      </c>
    </row>
    <row r="443" spans="1:28" s="271" customFormat="1" ht="20.25">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57"/>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58"/>
        <v>0</v>
      </c>
      <c r="Y443" s="270"/>
      <c r="Z443" s="270"/>
      <c r="AB443" s="272" t="str">
        <f t="shared" si="59"/>
        <v/>
      </c>
    </row>
    <row r="444" spans="1:28" s="271" customFormat="1" ht="20.25">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57"/>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58"/>
        <v>0</v>
      </c>
      <c r="Y444" s="270"/>
      <c r="Z444" s="270"/>
      <c r="AB444" s="272" t="str">
        <f t="shared" si="59"/>
        <v/>
      </c>
    </row>
    <row r="445" spans="1:28" s="271" customFormat="1" ht="20.25">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57"/>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58"/>
        <v>0</v>
      </c>
      <c r="Y445" s="270"/>
      <c r="Z445" s="270"/>
      <c r="AB445" s="272" t="str">
        <f t="shared" si="59"/>
        <v/>
      </c>
    </row>
    <row r="446" spans="1:28" s="271" customFormat="1" ht="20.25">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57"/>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58"/>
        <v>0</v>
      </c>
      <c r="Y446" s="270"/>
      <c r="Z446" s="270"/>
      <c r="AB446" s="272" t="str">
        <f t="shared" si="59"/>
        <v/>
      </c>
    </row>
    <row r="447" spans="1:28" s="271" customFormat="1" ht="20.25">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57"/>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58"/>
        <v>0</v>
      </c>
      <c r="Y447" s="270"/>
      <c r="Z447" s="270"/>
      <c r="AB447" s="272" t="str">
        <f t="shared" si="59"/>
        <v/>
      </c>
    </row>
    <row r="448" spans="1:28" s="271" customFormat="1" ht="20.25">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57"/>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58"/>
        <v>0</v>
      </c>
      <c r="Y448" s="270"/>
      <c r="Z448" s="270"/>
      <c r="AB448" s="272" t="str">
        <f t="shared" si="59"/>
        <v/>
      </c>
    </row>
    <row r="449" spans="1:28" s="271" customFormat="1" ht="20.25">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57"/>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58"/>
        <v>0</v>
      </c>
      <c r="Y449" s="270"/>
      <c r="Z449" s="270"/>
      <c r="AB449" s="272" t="str">
        <f t="shared" si="59"/>
        <v/>
      </c>
    </row>
    <row r="450" spans="1:28" s="271" customFormat="1" ht="20.25">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57"/>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58"/>
        <v>0</v>
      </c>
      <c r="Y450" s="270"/>
      <c r="Z450" s="270"/>
      <c r="AB450" s="272" t="str">
        <f t="shared" si="59"/>
        <v/>
      </c>
    </row>
    <row r="451" spans="1:28" s="271" customFormat="1" ht="20.25">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57"/>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58"/>
        <v>0</v>
      </c>
      <c r="Y451" s="270"/>
      <c r="Z451" s="270"/>
      <c r="AB451" s="272" t="str">
        <f t="shared" si="59"/>
        <v/>
      </c>
    </row>
    <row r="452" spans="1:28" s="271" customFormat="1" ht="20.25">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ref="S452" ca="1" si="60">IF(B452="","",IF(ISERROR(MATCH($E452,CL,0)),"Unknown",INDIRECT("'C'!$A$"&amp;MATCH($E452,CL,0)+1)))</f>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ref="X452" ca="1" si="61">IF(AND(C452="Smelter not listed",OR(LEN(D452)=0,LEN(E452)=0)),1,0)</f>
        <v>0</v>
      </c>
      <c r="Y452" s="270"/>
      <c r="Z452" s="270"/>
      <c r="AB452" s="272" t="str">
        <f t="shared" ref="AB452" si="62">B452&amp;C452</f>
        <v/>
      </c>
    </row>
    <row r="453" spans="1:28" s="271" customFormat="1" ht="20.25">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S484"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X484" ca="1" si="64">IF(AND(C453="Smelter not listed",OR(LEN(D453)=0,LEN(E453)=0)),1,0)</f>
        <v>0</v>
      </c>
      <c r="Y453" s="270"/>
      <c r="Z453" s="270"/>
      <c r="AB453" s="272" t="str">
        <f t="shared" ref="AB453:AB484" si="65">B453&amp;C453</f>
        <v/>
      </c>
    </row>
    <row r="454" spans="1:28" s="271" customFormat="1" ht="20.25">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ca="1" si="63"/>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ca="1" si="64"/>
        <v>0</v>
      </c>
      <c r="Y454" s="270"/>
      <c r="Z454" s="270"/>
      <c r="AB454" s="272" t="str">
        <f t="shared" si="65"/>
        <v/>
      </c>
    </row>
    <row r="455" spans="1:28" s="271" customFormat="1" ht="20.25">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3"/>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4"/>
        <v>0</v>
      </c>
      <c r="Y455" s="270"/>
      <c r="Z455" s="270"/>
      <c r="AB455" s="272" t="str">
        <f t="shared" si="65"/>
        <v/>
      </c>
    </row>
    <row r="456" spans="1:28" s="271" customFormat="1" ht="20.25">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3"/>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4"/>
        <v>0</v>
      </c>
      <c r="Y456" s="270"/>
      <c r="Z456" s="270"/>
      <c r="AB456" s="272" t="str">
        <f t="shared" si="65"/>
        <v/>
      </c>
    </row>
    <row r="457" spans="1:28" s="271" customFormat="1" ht="20.25">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3"/>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4"/>
        <v>0</v>
      </c>
      <c r="Y457" s="270"/>
      <c r="Z457" s="270"/>
      <c r="AB457" s="272" t="str">
        <f t="shared" si="65"/>
        <v/>
      </c>
    </row>
    <row r="458" spans="1:28" s="271" customFormat="1" ht="20.25">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3"/>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4"/>
        <v>0</v>
      </c>
      <c r="Y458" s="270"/>
      <c r="Z458" s="270"/>
      <c r="AB458" s="272" t="str">
        <f t="shared" si="65"/>
        <v/>
      </c>
    </row>
    <row r="459" spans="1:28" s="271" customFormat="1" ht="20.25">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3"/>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4"/>
        <v>0</v>
      </c>
      <c r="Y459" s="270"/>
      <c r="Z459" s="270"/>
      <c r="AB459" s="272" t="str">
        <f t="shared" si="65"/>
        <v/>
      </c>
    </row>
    <row r="460" spans="1:28" s="271" customFormat="1" ht="20.25">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3"/>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4"/>
        <v>0</v>
      </c>
      <c r="Y460" s="270"/>
      <c r="Z460" s="270"/>
      <c r="AB460" s="272" t="str">
        <f t="shared" si="65"/>
        <v/>
      </c>
    </row>
    <row r="461" spans="1:28" s="271" customFormat="1" ht="20.25">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3"/>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4"/>
        <v>0</v>
      </c>
      <c r="Y461" s="270"/>
      <c r="Z461" s="270"/>
      <c r="AB461" s="272" t="str">
        <f t="shared" si="65"/>
        <v/>
      </c>
    </row>
    <row r="462" spans="1:28" s="271" customFormat="1" ht="20.25">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3"/>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4"/>
        <v>0</v>
      </c>
      <c r="Y462" s="270"/>
      <c r="Z462" s="270"/>
      <c r="AB462" s="272" t="str">
        <f t="shared" si="65"/>
        <v/>
      </c>
    </row>
    <row r="463" spans="1:28" s="271" customFormat="1" ht="20.25">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3"/>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4"/>
        <v>0</v>
      </c>
      <c r="Y463" s="270"/>
      <c r="Z463" s="270"/>
      <c r="AB463" s="272" t="str">
        <f t="shared" si="65"/>
        <v/>
      </c>
    </row>
    <row r="464" spans="1:28" s="271" customFormat="1" ht="20.25">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3"/>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4"/>
        <v>0</v>
      </c>
      <c r="Y464" s="270"/>
      <c r="Z464" s="270"/>
      <c r="AB464" s="272" t="str">
        <f t="shared" si="65"/>
        <v/>
      </c>
    </row>
    <row r="465" spans="1:28" s="271" customFormat="1" ht="20.25">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3"/>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4"/>
        <v>0</v>
      </c>
      <c r="Y465" s="270"/>
      <c r="Z465" s="270"/>
      <c r="AB465" s="272" t="str">
        <f t="shared" si="65"/>
        <v/>
      </c>
    </row>
    <row r="466" spans="1:28" s="271" customFormat="1" ht="20.25">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3"/>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4"/>
        <v>0</v>
      </c>
      <c r="Y466" s="270"/>
      <c r="Z466" s="270"/>
      <c r="AB466" s="272" t="str">
        <f t="shared" si="65"/>
        <v/>
      </c>
    </row>
    <row r="467" spans="1:28" s="271" customFormat="1" ht="20.25">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3"/>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4"/>
        <v>0</v>
      </c>
      <c r="Y467" s="270"/>
      <c r="Z467" s="270"/>
      <c r="AB467" s="272" t="str">
        <f t="shared" si="65"/>
        <v/>
      </c>
    </row>
    <row r="468" spans="1:28" s="271" customFormat="1" ht="20.25">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3"/>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4"/>
        <v>0</v>
      </c>
      <c r="Y468" s="270"/>
      <c r="Z468" s="270"/>
      <c r="AB468" s="272" t="str">
        <f t="shared" si="65"/>
        <v/>
      </c>
    </row>
    <row r="469" spans="1:28" s="271" customFormat="1" ht="20.25">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3"/>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4"/>
        <v>0</v>
      </c>
      <c r="Y469" s="270"/>
      <c r="Z469" s="270"/>
      <c r="AB469" s="272" t="str">
        <f t="shared" si="65"/>
        <v/>
      </c>
    </row>
    <row r="470" spans="1:28" s="271" customFormat="1" ht="20.25">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3"/>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4"/>
        <v>0</v>
      </c>
      <c r="Y470" s="270"/>
      <c r="Z470" s="270"/>
      <c r="AB470" s="272" t="str">
        <f t="shared" si="65"/>
        <v/>
      </c>
    </row>
    <row r="471" spans="1:28" s="271" customFormat="1" ht="20.25">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3"/>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4"/>
        <v>0</v>
      </c>
      <c r="Y471" s="270"/>
      <c r="Z471" s="270"/>
      <c r="AB471" s="272" t="str">
        <f t="shared" si="65"/>
        <v/>
      </c>
    </row>
    <row r="472" spans="1:28" s="271" customFormat="1" ht="20.25">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3"/>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4"/>
        <v>0</v>
      </c>
      <c r="Y472" s="270"/>
      <c r="Z472" s="270"/>
      <c r="AB472" s="272" t="str">
        <f t="shared" si="65"/>
        <v/>
      </c>
    </row>
    <row r="473" spans="1:28" s="271" customFormat="1" ht="20.25">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3"/>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4"/>
        <v>0</v>
      </c>
      <c r="Y473" s="270"/>
      <c r="Z473" s="270"/>
      <c r="AB473" s="272" t="str">
        <f t="shared" si="65"/>
        <v/>
      </c>
    </row>
    <row r="474" spans="1:28" s="271" customFormat="1" ht="20.25">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3"/>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4"/>
        <v>0</v>
      </c>
      <c r="Y474" s="270"/>
      <c r="Z474" s="270"/>
      <c r="AB474" s="272" t="str">
        <f t="shared" si="65"/>
        <v/>
      </c>
    </row>
    <row r="475" spans="1:28" s="271" customFormat="1" ht="20.25">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3"/>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4"/>
        <v>0</v>
      </c>
      <c r="Y475" s="270"/>
      <c r="Z475" s="270"/>
      <c r="AB475" s="272" t="str">
        <f t="shared" si="65"/>
        <v/>
      </c>
    </row>
    <row r="476" spans="1:28" s="271" customFormat="1" ht="20.25">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3"/>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4"/>
        <v>0</v>
      </c>
      <c r="Y476" s="270"/>
      <c r="Z476" s="270"/>
      <c r="AB476" s="272" t="str">
        <f t="shared" si="65"/>
        <v/>
      </c>
    </row>
    <row r="477" spans="1:28" s="271" customFormat="1" ht="20.25">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3"/>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4"/>
        <v>0</v>
      </c>
      <c r="Y477" s="270"/>
      <c r="Z477" s="270"/>
      <c r="AB477" s="272" t="str">
        <f t="shared" si="65"/>
        <v/>
      </c>
    </row>
    <row r="478" spans="1:28" s="271" customFormat="1" ht="20.25">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3"/>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4"/>
        <v>0</v>
      </c>
      <c r="Y478" s="270"/>
      <c r="Z478" s="270"/>
      <c r="AB478" s="272" t="str">
        <f t="shared" si="65"/>
        <v/>
      </c>
    </row>
    <row r="479" spans="1:28" s="271" customFormat="1" ht="20.25">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3"/>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4"/>
        <v>0</v>
      </c>
      <c r="Y479" s="270"/>
      <c r="Z479" s="270"/>
      <c r="AB479" s="272" t="str">
        <f t="shared" si="65"/>
        <v/>
      </c>
    </row>
    <row r="480" spans="1:28" s="271" customFormat="1" ht="20.25">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3"/>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4"/>
        <v>0</v>
      </c>
      <c r="Y480" s="270"/>
      <c r="Z480" s="270"/>
      <c r="AB480" s="272" t="str">
        <f t="shared" si="65"/>
        <v/>
      </c>
    </row>
    <row r="481" spans="1:28" s="271" customFormat="1" ht="20.25">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3"/>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4"/>
        <v>0</v>
      </c>
      <c r="Y481" s="270"/>
      <c r="Z481" s="270"/>
      <c r="AB481" s="272" t="str">
        <f t="shared" si="65"/>
        <v/>
      </c>
    </row>
    <row r="482" spans="1:28" s="271" customFormat="1" ht="20.25">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3"/>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4"/>
        <v>0</v>
      </c>
      <c r="Y482" s="270"/>
      <c r="Z482" s="270"/>
      <c r="AB482" s="272" t="str">
        <f t="shared" si="65"/>
        <v/>
      </c>
    </row>
    <row r="483" spans="1:28" s="271" customFormat="1" ht="20.25">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3"/>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4"/>
        <v>0</v>
      </c>
      <c r="Y483" s="270"/>
      <c r="Z483" s="270"/>
      <c r="AB483" s="272" t="str">
        <f t="shared" si="65"/>
        <v/>
      </c>
    </row>
    <row r="484" spans="1:28" s="271" customFormat="1" ht="20.25">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3"/>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4"/>
        <v>0</v>
      </c>
      <c r="Y484" s="270"/>
      <c r="Z484" s="270"/>
      <c r="AB484" s="272" t="str">
        <f t="shared" si="65"/>
        <v/>
      </c>
    </row>
    <row r="485" spans="1:28" s="271" customFormat="1" ht="20.25">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ref="S485:S515" ca="1" si="66">IF(B485="","",IF(ISERROR(MATCH($E485,CL,0)),"Unknown",INDIRECT("'C'!$A$"&amp;MATCH($E485,CL,0)+1)))</f>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ref="X485:X515" ca="1" si="67">IF(AND(C485="Smelter not listed",OR(LEN(D485)=0,LEN(E485)=0)),1,0)</f>
        <v>0</v>
      </c>
      <c r="Y485" s="270"/>
      <c r="Z485" s="270"/>
      <c r="AB485" s="272" t="str">
        <f t="shared" ref="AB485:AB515" si="68">B485&amp;C485</f>
        <v/>
      </c>
    </row>
    <row r="486" spans="1:28" s="271" customFormat="1" ht="20.25">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ca="1" si="66"/>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ca="1" si="67"/>
        <v>0</v>
      </c>
      <c r="Y486" s="270"/>
      <c r="Z486" s="270"/>
      <c r="AB486" s="272" t="str">
        <f t="shared" si="68"/>
        <v/>
      </c>
    </row>
    <row r="487" spans="1:28" s="271" customFormat="1" ht="20.25">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6"/>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67"/>
        <v>0</v>
      </c>
      <c r="Y487" s="270"/>
      <c r="Z487" s="270"/>
      <c r="AB487" s="272" t="str">
        <f t="shared" si="68"/>
        <v/>
      </c>
    </row>
    <row r="488" spans="1:28" s="271" customFormat="1" ht="20.25">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6"/>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67"/>
        <v>0</v>
      </c>
      <c r="Y488" s="270"/>
      <c r="Z488" s="270"/>
      <c r="AB488" s="272" t="str">
        <f t="shared" si="68"/>
        <v/>
      </c>
    </row>
    <row r="489" spans="1:28" s="271" customFormat="1" ht="20.25">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6"/>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67"/>
        <v>0</v>
      </c>
      <c r="Y489" s="270"/>
      <c r="Z489" s="270"/>
      <c r="AB489" s="272" t="str">
        <f t="shared" si="68"/>
        <v/>
      </c>
    </row>
    <row r="490" spans="1:28" s="271" customFormat="1" ht="20.25">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6"/>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67"/>
        <v>0</v>
      </c>
      <c r="Y490" s="270"/>
      <c r="Z490" s="270"/>
      <c r="AB490" s="272" t="str">
        <f t="shared" si="68"/>
        <v/>
      </c>
    </row>
    <row r="491" spans="1:28" s="271" customFormat="1" ht="20.25">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6"/>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67"/>
        <v>0</v>
      </c>
      <c r="Y491" s="270"/>
      <c r="Z491" s="270"/>
      <c r="AB491" s="272" t="str">
        <f t="shared" si="68"/>
        <v/>
      </c>
    </row>
    <row r="492" spans="1:28" s="271" customFormat="1" ht="20.25">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6"/>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67"/>
        <v>0</v>
      </c>
      <c r="Y492" s="270"/>
      <c r="Z492" s="270"/>
      <c r="AB492" s="272" t="str">
        <f t="shared" si="68"/>
        <v/>
      </c>
    </row>
    <row r="493" spans="1:28" s="271" customFormat="1" ht="20.25">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6"/>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67"/>
        <v>0</v>
      </c>
      <c r="Y493" s="270"/>
      <c r="Z493" s="270"/>
      <c r="AB493" s="272" t="str">
        <f t="shared" si="68"/>
        <v/>
      </c>
    </row>
    <row r="494" spans="1:28" s="271" customFormat="1" ht="20.25">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6"/>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67"/>
        <v>0</v>
      </c>
      <c r="Y494" s="270"/>
      <c r="Z494" s="270"/>
      <c r="AB494" s="272" t="str">
        <f t="shared" si="68"/>
        <v/>
      </c>
    </row>
    <row r="495" spans="1:28" s="271" customFormat="1" ht="20.25">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6"/>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67"/>
        <v>0</v>
      </c>
      <c r="Y495" s="270"/>
      <c r="Z495" s="270"/>
      <c r="AB495" s="272" t="str">
        <f t="shared" si="68"/>
        <v/>
      </c>
    </row>
    <row r="496" spans="1:28" s="271" customFormat="1" ht="20.25">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6"/>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67"/>
        <v>0</v>
      </c>
      <c r="Y496" s="270"/>
      <c r="Z496" s="270"/>
      <c r="AB496" s="272" t="str">
        <f t="shared" si="68"/>
        <v/>
      </c>
    </row>
    <row r="497" spans="1:28" s="271" customFormat="1" ht="20.25">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6"/>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67"/>
        <v>0</v>
      </c>
      <c r="Y497" s="270"/>
      <c r="Z497" s="270"/>
      <c r="AB497" s="272" t="str">
        <f t="shared" si="68"/>
        <v/>
      </c>
    </row>
    <row r="498" spans="1:28" s="271" customFormat="1" ht="20.25">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6"/>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67"/>
        <v>0</v>
      </c>
      <c r="Y498" s="270"/>
      <c r="Z498" s="270"/>
      <c r="AB498" s="272" t="str">
        <f t="shared" si="68"/>
        <v/>
      </c>
    </row>
    <row r="499" spans="1:28" s="271" customFormat="1" ht="20.25">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6"/>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67"/>
        <v>0</v>
      </c>
      <c r="Y499" s="270"/>
      <c r="Z499" s="270"/>
      <c r="AB499" s="272" t="str">
        <f t="shared" si="68"/>
        <v/>
      </c>
    </row>
    <row r="500" spans="1:28" s="271" customFormat="1" ht="20.25">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6"/>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67"/>
        <v>0</v>
      </c>
      <c r="Y500" s="270"/>
      <c r="Z500" s="270"/>
      <c r="AB500" s="272" t="str">
        <f t="shared" si="68"/>
        <v/>
      </c>
    </row>
    <row r="501" spans="1:28" s="271" customFormat="1" ht="20.25">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6"/>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67"/>
        <v>0</v>
      </c>
      <c r="Y501" s="270"/>
      <c r="Z501" s="270"/>
      <c r="AB501" s="272" t="str">
        <f t="shared" si="68"/>
        <v/>
      </c>
    </row>
    <row r="502" spans="1:28" s="271" customFormat="1" ht="20.25">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6"/>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67"/>
        <v>0</v>
      </c>
      <c r="Y502" s="270"/>
      <c r="Z502" s="270"/>
      <c r="AB502" s="272" t="str">
        <f t="shared" si="68"/>
        <v/>
      </c>
    </row>
    <row r="503" spans="1:28" s="271" customFormat="1" ht="20.25">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6"/>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67"/>
        <v>0</v>
      </c>
      <c r="Y503" s="270"/>
      <c r="Z503" s="270"/>
      <c r="AB503" s="272" t="str">
        <f t="shared" si="68"/>
        <v/>
      </c>
    </row>
    <row r="504" spans="1:28" s="271" customFormat="1" ht="20.25">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6"/>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67"/>
        <v>0</v>
      </c>
      <c r="Y504" s="270"/>
      <c r="Z504" s="270"/>
      <c r="AB504" s="272" t="str">
        <f t="shared" si="68"/>
        <v/>
      </c>
    </row>
    <row r="505" spans="1:28" s="271" customFormat="1" ht="20.25">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6"/>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67"/>
        <v>0</v>
      </c>
      <c r="Y505" s="270"/>
      <c r="Z505" s="270"/>
      <c r="AB505" s="272" t="str">
        <f t="shared" si="68"/>
        <v/>
      </c>
    </row>
    <row r="506" spans="1:28" s="271" customFormat="1" ht="20.25">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6"/>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67"/>
        <v>0</v>
      </c>
      <c r="Y506" s="270"/>
      <c r="Z506" s="270"/>
      <c r="AB506" s="272" t="str">
        <f t="shared" si="68"/>
        <v/>
      </c>
    </row>
    <row r="507" spans="1:28" s="271" customFormat="1" ht="20.25">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6"/>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67"/>
        <v>0</v>
      </c>
      <c r="Y507" s="270"/>
      <c r="Z507" s="270"/>
      <c r="AB507" s="272" t="str">
        <f t="shared" si="68"/>
        <v/>
      </c>
    </row>
    <row r="508" spans="1:28" s="271" customFormat="1" ht="20.25">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6"/>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67"/>
        <v>0</v>
      </c>
      <c r="Y508" s="270"/>
      <c r="Z508" s="270"/>
      <c r="AB508" s="272" t="str">
        <f t="shared" si="68"/>
        <v/>
      </c>
    </row>
    <row r="509" spans="1:28" s="271" customFormat="1" ht="20.25">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6"/>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67"/>
        <v>0</v>
      </c>
      <c r="Y509" s="270"/>
      <c r="Z509" s="270"/>
      <c r="AB509" s="272" t="str">
        <f t="shared" si="68"/>
        <v/>
      </c>
    </row>
    <row r="510" spans="1:28" s="271" customFormat="1" ht="20.25">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6"/>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67"/>
        <v>0</v>
      </c>
      <c r="Y510" s="270"/>
      <c r="Z510" s="270"/>
      <c r="AB510" s="272" t="str">
        <f t="shared" si="68"/>
        <v/>
      </c>
    </row>
    <row r="511" spans="1:28" s="271" customFormat="1" ht="20.25">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6"/>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67"/>
        <v>0</v>
      </c>
      <c r="Y511" s="270"/>
      <c r="Z511" s="270"/>
      <c r="AB511" s="272" t="str">
        <f t="shared" si="68"/>
        <v/>
      </c>
    </row>
    <row r="512" spans="1:28" s="271" customFormat="1" ht="20.25">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6"/>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67"/>
        <v>0</v>
      </c>
      <c r="Y512" s="270"/>
      <c r="Z512" s="270"/>
      <c r="AB512" s="272" t="str">
        <f t="shared" si="68"/>
        <v/>
      </c>
    </row>
    <row r="513" spans="1:28" s="271" customFormat="1" ht="20.25">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6"/>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67"/>
        <v>0</v>
      </c>
      <c r="Y513" s="270"/>
      <c r="Z513" s="270"/>
      <c r="AB513" s="272" t="str">
        <f t="shared" si="68"/>
        <v/>
      </c>
    </row>
    <row r="514" spans="1:28" s="271" customFormat="1" ht="20.25">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6"/>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67"/>
        <v>0</v>
      </c>
      <c r="Y514" s="270"/>
      <c r="Z514" s="270"/>
      <c r="AB514" s="272" t="str">
        <f t="shared" si="68"/>
        <v/>
      </c>
    </row>
    <row r="515" spans="1:28" s="271" customFormat="1" ht="20.25">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6"/>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67"/>
        <v>0</v>
      </c>
      <c r="Y515" s="270"/>
      <c r="Z515" s="270"/>
      <c r="AB515" s="272" t="str">
        <f t="shared" si="68"/>
        <v/>
      </c>
    </row>
    <row r="516" spans="1:28" s="271" customFormat="1" ht="20.25">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ref="S516" ca="1" si="69">IF(B516="","",IF(ISERROR(MATCH($E516,CL,0)),"Unknown",INDIRECT("'C'!$A$"&amp;MATCH($E516,CL,0)+1)))</f>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ref="X516" ca="1" si="70">IF(AND(C516="Smelter not listed",OR(LEN(D516)=0,LEN(E516)=0)),1,0)</f>
        <v>0</v>
      </c>
      <c r="Y516" s="270"/>
      <c r="Z516" s="270"/>
      <c r="AB516" s="272" t="str">
        <f t="shared" ref="AB516" si="71">B516&amp;C516</f>
        <v/>
      </c>
    </row>
    <row r="517" spans="1:28" s="271" customFormat="1" ht="20.25">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S548"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X548" ca="1" si="73">IF(AND(C517="Smelter not listed",OR(LEN(D517)=0,LEN(E517)=0)),1,0)</f>
        <v>0</v>
      </c>
      <c r="Y517" s="270"/>
      <c r="Z517" s="270"/>
      <c r="AB517" s="272" t="str">
        <f t="shared" ref="AB517:AB548" si="74">B517&amp;C517</f>
        <v/>
      </c>
    </row>
    <row r="518" spans="1:28" s="271" customFormat="1" ht="20.25">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ca="1" si="72"/>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ca="1" si="73"/>
        <v>0</v>
      </c>
      <c r="Y518" s="270"/>
      <c r="Z518" s="270"/>
      <c r="AB518" s="272" t="str">
        <f t="shared" si="74"/>
        <v/>
      </c>
    </row>
    <row r="519" spans="1:28" s="271" customFormat="1" ht="20.25">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2"/>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3"/>
        <v>0</v>
      </c>
      <c r="Y519" s="270"/>
      <c r="Z519" s="270"/>
      <c r="AB519" s="272" t="str">
        <f t="shared" si="74"/>
        <v/>
      </c>
    </row>
    <row r="520" spans="1:28" s="271" customFormat="1" ht="20.25">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2"/>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3"/>
        <v>0</v>
      </c>
      <c r="Y520" s="270"/>
      <c r="Z520" s="270"/>
      <c r="AB520" s="272" t="str">
        <f t="shared" si="74"/>
        <v/>
      </c>
    </row>
    <row r="521" spans="1:28" s="271" customFormat="1" ht="20.25">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2"/>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3"/>
        <v>0</v>
      </c>
      <c r="Y521" s="270"/>
      <c r="Z521" s="270"/>
      <c r="AB521" s="272" t="str">
        <f t="shared" si="74"/>
        <v/>
      </c>
    </row>
    <row r="522" spans="1:28" s="271" customFormat="1" ht="20.25">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2"/>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3"/>
        <v>0</v>
      </c>
      <c r="Y522" s="270"/>
      <c r="Z522" s="270"/>
      <c r="AB522" s="272" t="str">
        <f t="shared" si="74"/>
        <v/>
      </c>
    </row>
    <row r="523" spans="1:28" s="271" customFormat="1" ht="20.25">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2"/>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3"/>
        <v>0</v>
      </c>
      <c r="Y523" s="270"/>
      <c r="Z523" s="270"/>
      <c r="AB523" s="272" t="str">
        <f t="shared" si="74"/>
        <v/>
      </c>
    </row>
    <row r="524" spans="1:28" s="271" customFormat="1" ht="20.25">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2"/>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3"/>
        <v>0</v>
      </c>
      <c r="Y524" s="270"/>
      <c r="Z524" s="270"/>
      <c r="AB524" s="272" t="str">
        <f t="shared" si="74"/>
        <v/>
      </c>
    </row>
    <row r="525" spans="1:28" s="271" customFormat="1" ht="20.25">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2"/>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3"/>
        <v>0</v>
      </c>
      <c r="Y525" s="270"/>
      <c r="Z525" s="270"/>
      <c r="AB525" s="272" t="str">
        <f t="shared" si="74"/>
        <v/>
      </c>
    </row>
    <row r="526" spans="1:28" s="271" customFormat="1" ht="20.25">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2"/>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3"/>
        <v>0</v>
      </c>
      <c r="Y526" s="270"/>
      <c r="Z526" s="270"/>
      <c r="AB526" s="272" t="str">
        <f t="shared" si="74"/>
        <v/>
      </c>
    </row>
    <row r="527" spans="1:28" s="271" customFormat="1" ht="20.25">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2"/>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3"/>
        <v>0</v>
      </c>
      <c r="Y527" s="270"/>
      <c r="Z527" s="270"/>
      <c r="AB527" s="272" t="str">
        <f t="shared" si="74"/>
        <v/>
      </c>
    </row>
    <row r="528" spans="1:28" s="271" customFormat="1" ht="20.25">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2"/>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3"/>
        <v>0</v>
      </c>
      <c r="Y528" s="270"/>
      <c r="Z528" s="270"/>
      <c r="AB528" s="272" t="str">
        <f t="shared" si="74"/>
        <v/>
      </c>
    </row>
    <row r="529" spans="1:28" s="271" customFormat="1" ht="20.25">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2"/>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3"/>
        <v>0</v>
      </c>
      <c r="Y529" s="270"/>
      <c r="Z529" s="270"/>
      <c r="AB529" s="272" t="str">
        <f t="shared" si="74"/>
        <v/>
      </c>
    </row>
    <row r="530" spans="1:28" s="271" customFormat="1" ht="20.25">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2"/>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3"/>
        <v>0</v>
      </c>
      <c r="Y530" s="270"/>
      <c r="Z530" s="270"/>
      <c r="AB530" s="272" t="str">
        <f t="shared" si="74"/>
        <v/>
      </c>
    </row>
    <row r="531" spans="1:28" s="271" customFormat="1" ht="20.25">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2"/>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3"/>
        <v>0</v>
      </c>
      <c r="Y531" s="270"/>
      <c r="Z531" s="270"/>
      <c r="AB531" s="272" t="str">
        <f t="shared" si="74"/>
        <v/>
      </c>
    </row>
    <row r="532" spans="1:28" s="271" customFormat="1" ht="20.25">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2"/>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3"/>
        <v>0</v>
      </c>
      <c r="Y532" s="270"/>
      <c r="Z532" s="270"/>
      <c r="AB532" s="272" t="str">
        <f t="shared" si="74"/>
        <v/>
      </c>
    </row>
    <row r="533" spans="1:28" s="271" customFormat="1" ht="20.25">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2"/>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3"/>
        <v>0</v>
      </c>
      <c r="Y533" s="270"/>
      <c r="Z533" s="270"/>
      <c r="AB533" s="272" t="str">
        <f t="shared" si="74"/>
        <v/>
      </c>
    </row>
    <row r="534" spans="1:28" s="271" customFormat="1" ht="20.25">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2"/>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3"/>
        <v>0</v>
      </c>
      <c r="Y534" s="270"/>
      <c r="Z534" s="270"/>
      <c r="AB534" s="272" t="str">
        <f t="shared" si="74"/>
        <v/>
      </c>
    </row>
    <row r="535" spans="1:28" s="271" customFormat="1" ht="20.25">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2"/>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3"/>
        <v>0</v>
      </c>
      <c r="Y535" s="270"/>
      <c r="Z535" s="270"/>
      <c r="AB535" s="272" t="str">
        <f t="shared" si="74"/>
        <v/>
      </c>
    </row>
    <row r="536" spans="1:28" s="271" customFormat="1" ht="20.25">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2"/>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3"/>
        <v>0</v>
      </c>
      <c r="Y536" s="270"/>
      <c r="Z536" s="270"/>
      <c r="AB536" s="272" t="str">
        <f t="shared" si="74"/>
        <v/>
      </c>
    </row>
    <row r="537" spans="1:28" s="271" customFormat="1" ht="20.25">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2"/>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3"/>
        <v>0</v>
      </c>
      <c r="Y537" s="270"/>
      <c r="Z537" s="270"/>
      <c r="AB537" s="272" t="str">
        <f t="shared" si="74"/>
        <v/>
      </c>
    </row>
    <row r="538" spans="1:28" s="271" customFormat="1" ht="20.25">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2"/>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3"/>
        <v>0</v>
      </c>
      <c r="Y538" s="270"/>
      <c r="Z538" s="270"/>
      <c r="AB538" s="272" t="str">
        <f t="shared" si="74"/>
        <v/>
      </c>
    </row>
    <row r="539" spans="1:28" s="271" customFormat="1" ht="20.25">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2"/>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3"/>
        <v>0</v>
      </c>
      <c r="Y539" s="270"/>
      <c r="Z539" s="270"/>
      <c r="AB539" s="272" t="str">
        <f t="shared" si="74"/>
        <v/>
      </c>
    </row>
    <row r="540" spans="1:28" s="271" customFormat="1" ht="20.25">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2"/>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3"/>
        <v>0</v>
      </c>
      <c r="Y540" s="270"/>
      <c r="Z540" s="270"/>
      <c r="AB540" s="272" t="str">
        <f t="shared" si="74"/>
        <v/>
      </c>
    </row>
    <row r="541" spans="1:28" s="271" customFormat="1" ht="20.25">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2"/>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3"/>
        <v>0</v>
      </c>
      <c r="Y541" s="270"/>
      <c r="Z541" s="270"/>
      <c r="AB541" s="272" t="str">
        <f t="shared" si="74"/>
        <v/>
      </c>
    </row>
    <row r="542" spans="1:28" s="271" customFormat="1" ht="20.25">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2"/>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3"/>
        <v>0</v>
      </c>
      <c r="Y542" s="270"/>
      <c r="Z542" s="270"/>
      <c r="AB542" s="272" t="str">
        <f t="shared" si="74"/>
        <v/>
      </c>
    </row>
    <row r="543" spans="1:28" s="271" customFormat="1" ht="20.25">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2"/>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3"/>
        <v>0</v>
      </c>
      <c r="Y543" s="270"/>
      <c r="Z543" s="270"/>
      <c r="AB543" s="272" t="str">
        <f t="shared" si="74"/>
        <v/>
      </c>
    </row>
    <row r="544" spans="1:28" s="271" customFormat="1" ht="20.25">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2"/>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3"/>
        <v>0</v>
      </c>
      <c r="Y544" s="270"/>
      <c r="Z544" s="270"/>
      <c r="AB544" s="272" t="str">
        <f t="shared" si="74"/>
        <v/>
      </c>
    </row>
    <row r="545" spans="1:28" s="271" customFormat="1" ht="20.25">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2"/>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3"/>
        <v>0</v>
      </c>
      <c r="Y545" s="270"/>
      <c r="Z545" s="270"/>
      <c r="AB545" s="272" t="str">
        <f t="shared" si="74"/>
        <v/>
      </c>
    </row>
    <row r="546" spans="1:28" s="271" customFormat="1" ht="20.25">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2"/>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3"/>
        <v>0</v>
      </c>
      <c r="Y546" s="270"/>
      <c r="Z546" s="270"/>
      <c r="AB546" s="272" t="str">
        <f t="shared" si="74"/>
        <v/>
      </c>
    </row>
    <row r="547" spans="1:28" s="271" customFormat="1" ht="20.25">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2"/>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3"/>
        <v>0</v>
      </c>
      <c r="Y547" s="270"/>
      <c r="Z547" s="270"/>
      <c r="AB547" s="272" t="str">
        <f t="shared" si="74"/>
        <v/>
      </c>
    </row>
    <row r="548" spans="1:28" s="271" customFormat="1" ht="20.25">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2"/>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3"/>
        <v>0</v>
      </c>
      <c r="Y548" s="270"/>
      <c r="Z548" s="270"/>
      <c r="AB548" s="272" t="str">
        <f t="shared" si="74"/>
        <v/>
      </c>
    </row>
    <row r="549" spans="1:28" s="271" customFormat="1" ht="20.25">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ref="S549:S579" ca="1" si="75">IF(B549="","",IF(ISERROR(MATCH($E549,CL,0)),"Unknown",INDIRECT("'C'!$A$"&amp;MATCH($E549,CL,0)+1)))</f>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ref="X549:X579" ca="1" si="76">IF(AND(C549="Smelter not listed",OR(LEN(D549)=0,LEN(E549)=0)),1,0)</f>
        <v>0</v>
      </c>
      <c r="Y549" s="270"/>
      <c r="Z549" s="270"/>
      <c r="AB549" s="272" t="str">
        <f t="shared" ref="AB549:AB579" si="77">B549&amp;C549</f>
        <v/>
      </c>
    </row>
    <row r="550" spans="1:28" s="271" customFormat="1" ht="20.25">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ca="1" si="75"/>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ca="1" si="76"/>
        <v>0</v>
      </c>
      <c r="Y550" s="270"/>
      <c r="Z550" s="270"/>
      <c r="AB550" s="272" t="str">
        <f t="shared" si="77"/>
        <v/>
      </c>
    </row>
    <row r="551" spans="1:28" s="271" customFormat="1" ht="20.25">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5"/>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6"/>
        <v>0</v>
      </c>
      <c r="Y551" s="270"/>
      <c r="Z551" s="270"/>
      <c r="AB551" s="272" t="str">
        <f t="shared" si="77"/>
        <v/>
      </c>
    </row>
    <row r="552" spans="1:28" s="271" customFormat="1" ht="20.25">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5"/>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6"/>
        <v>0</v>
      </c>
      <c r="Y552" s="270"/>
      <c r="Z552" s="270"/>
      <c r="AB552" s="272" t="str">
        <f t="shared" si="77"/>
        <v/>
      </c>
    </row>
    <row r="553" spans="1:28" s="271" customFormat="1" ht="20.25">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5"/>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6"/>
        <v>0</v>
      </c>
      <c r="Y553" s="270"/>
      <c r="Z553" s="270"/>
      <c r="AB553" s="272" t="str">
        <f t="shared" si="77"/>
        <v/>
      </c>
    </row>
    <row r="554" spans="1:28" s="271" customFormat="1" ht="20.25">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5"/>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6"/>
        <v>0</v>
      </c>
      <c r="Y554" s="270"/>
      <c r="Z554" s="270"/>
      <c r="AB554" s="272" t="str">
        <f t="shared" si="77"/>
        <v/>
      </c>
    </row>
    <row r="555" spans="1:28" s="271" customFormat="1" ht="20.25">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5"/>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6"/>
        <v>0</v>
      </c>
      <c r="Y555" s="270"/>
      <c r="Z555" s="270"/>
      <c r="AB555" s="272" t="str">
        <f t="shared" si="77"/>
        <v/>
      </c>
    </row>
    <row r="556" spans="1:28" s="271" customFormat="1" ht="20.25">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5"/>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6"/>
        <v>0</v>
      </c>
      <c r="Y556" s="270"/>
      <c r="Z556" s="270"/>
      <c r="AB556" s="272" t="str">
        <f t="shared" si="77"/>
        <v/>
      </c>
    </row>
    <row r="557" spans="1:28" s="271" customFormat="1" ht="20.25">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5"/>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6"/>
        <v>0</v>
      </c>
      <c r="Y557" s="270"/>
      <c r="Z557" s="270"/>
      <c r="AB557" s="272" t="str">
        <f t="shared" si="77"/>
        <v/>
      </c>
    </row>
    <row r="558" spans="1:28" s="271" customFormat="1" ht="20.25">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5"/>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6"/>
        <v>0</v>
      </c>
      <c r="Y558" s="270"/>
      <c r="Z558" s="270"/>
      <c r="AB558" s="272" t="str">
        <f t="shared" si="77"/>
        <v/>
      </c>
    </row>
    <row r="559" spans="1:28" s="271" customFormat="1" ht="20.25">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5"/>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6"/>
        <v>0</v>
      </c>
      <c r="Y559" s="270"/>
      <c r="Z559" s="270"/>
      <c r="AB559" s="272" t="str">
        <f t="shared" si="77"/>
        <v/>
      </c>
    </row>
    <row r="560" spans="1:28" s="271" customFormat="1" ht="20.25">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5"/>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6"/>
        <v>0</v>
      </c>
      <c r="Y560" s="270"/>
      <c r="Z560" s="270"/>
      <c r="AB560" s="272" t="str">
        <f t="shared" si="77"/>
        <v/>
      </c>
    </row>
    <row r="561" spans="1:28" s="271" customFormat="1" ht="20.25">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5"/>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6"/>
        <v>0</v>
      </c>
      <c r="Y561" s="270"/>
      <c r="Z561" s="270"/>
      <c r="AB561" s="272" t="str">
        <f t="shared" si="77"/>
        <v/>
      </c>
    </row>
    <row r="562" spans="1:28" s="271" customFormat="1" ht="20.25">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5"/>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6"/>
        <v>0</v>
      </c>
      <c r="Y562" s="270"/>
      <c r="Z562" s="270"/>
      <c r="AB562" s="272" t="str">
        <f t="shared" si="77"/>
        <v/>
      </c>
    </row>
    <row r="563" spans="1:28" s="271" customFormat="1" ht="20.25">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5"/>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6"/>
        <v>0</v>
      </c>
      <c r="Y563" s="270"/>
      <c r="Z563" s="270"/>
      <c r="AB563" s="272" t="str">
        <f t="shared" si="77"/>
        <v/>
      </c>
    </row>
    <row r="564" spans="1:28" s="271" customFormat="1" ht="20.25">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5"/>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6"/>
        <v>0</v>
      </c>
      <c r="Y564" s="270"/>
      <c r="Z564" s="270"/>
      <c r="AB564" s="272" t="str">
        <f t="shared" si="77"/>
        <v/>
      </c>
    </row>
    <row r="565" spans="1:28" s="271" customFormat="1" ht="20.25">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5"/>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6"/>
        <v>0</v>
      </c>
      <c r="Y565" s="270"/>
      <c r="Z565" s="270"/>
      <c r="AB565" s="272" t="str">
        <f t="shared" si="77"/>
        <v/>
      </c>
    </row>
    <row r="566" spans="1:28" s="271" customFormat="1" ht="20.25">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5"/>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6"/>
        <v>0</v>
      </c>
      <c r="Y566" s="270"/>
      <c r="Z566" s="270"/>
      <c r="AB566" s="272" t="str">
        <f t="shared" si="77"/>
        <v/>
      </c>
    </row>
    <row r="567" spans="1:28" s="271" customFormat="1" ht="20.25">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5"/>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6"/>
        <v>0</v>
      </c>
      <c r="Y567" s="270"/>
      <c r="Z567" s="270"/>
      <c r="AB567" s="272" t="str">
        <f t="shared" si="77"/>
        <v/>
      </c>
    </row>
    <row r="568" spans="1:28" s="271" customFormat="1" ht="20.25">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5"/>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6"/>
        <v>0</v>
      </c>
      <c r="Y568" s="270"/>
      <c r="Z568" s="270"/>
      <c r="AB568" s="272" t="str">
        <f t="shared" si="77"/>
        <v/>
      </c>
    </row>
    <row r="569" spans="1:28" s="271" customFormat="1" ht="20.25">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5"/>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6"/>
        <v>0</v>
      </c>
      <c r="Y569" s="270"/>
      <c r="Z569" s="270"/>
      <c r="AB569" s="272" t="str">
        <f t="shared" si="77"/>
        <v/>
      </c>
    </row>
    <row r="570" spans="1:28" s="271" customFormat="1" ht="20.25">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5"/>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6"/>
        <v>0</v>
      </c>
      <c r="Y570" s="270"/>
      <c r="Z570" s="270"/>
      <c r="AB570" s="272" t="str">
        <f t="shared" si="77"/>
        <v/>
      </c>
    </row>
    <row r="571" spans="1:28" s="271" customFormat="1" ht="20.25">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5"/>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6"/>
        <v>0</v>
      </c>
      <c r="Y571" s="270"/>
      <c r="Z571" s="270"/>
      <c r="AB571" s="272" t="str">
        <f t="shared" si="77"/>
        <v/>
      </c>
    </row>
    <row r="572" spans="1:28" s="271" customFormat="1" ht="20.25">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5"/>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6"/>
        <v>0</v>
      </c>
      <c r="Y572" s="270"/>
      <c r="Z572" s="270"/>
      <c r="AB572" s="272" t="str">
        <f t="shared" si="77"/>
        <v/>
      </c>
    </row>
    <row r="573" spans="1:28" s="271" customFormat="1" ht="20.25">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5"/>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6"/>
        <v>0</v>
      </c>
      <c r="Y573" s="270"/>
      <c r="Z573" s="270"/>
      <c r="AB573" s="272" t="str">
        <f t="shared" si="77"/>
        <v/>
      </c>
    </row>
    <row r="574" spans="1:28" s="271" customFormat="1" ht="20.25">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5"/>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6"/>
        <v>0</v>
      </c>
      <c r="Y574" s="270"/>
      <c r="Z574" s="270"/>
      <c r="AB574" s="272" t="str">
        <f t="shared" si="77"/>
        <v/>
      </c>
    </row>
    <row r="575" spans="1:28" s="271" customFormat="1" ht="20.25">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5"/>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6"/>
        <v>0</v>
      </c>
      <c r="Y575" s="270"/>
      <c r="Z575" s="270"/>
      <c r="AB575" s="272" t="str">
        <f t="shared" si="77"/>
        <v/>
      </c>
    </row>
    <row r="576" spans="1:28" s="271" customFormat="1" ht="20.25">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5"/>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6"/>
        <v>0</v>
      </c>
      <c r="Y576" s="270"/>
      <c r="Z576" s="270"/>
      <c r="AB576" s="272" t="str">
        <f t="shared" si="77"/>
        <v/>
      </c>
    </row>
    <row r="577" spans="1:28" s="271" customFormat="1" ht="20.25">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5"/>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6"/>
        <v>0</v>
      </c>
      <c r="Y577" s="270"/>
      <c r="Z577" s="270"/>
      <c r="AB577" s="272" t="str">
        <f t="shared" si="77"/>
        <v/>
      </c>
    </row>
    <row r="578" spans="1:28" s="271" customFormat="1" ht="20.25">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5"/>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6"/>
        <v>0</v>
      </c>
      <c r="Y578" s="270"/>
      <c r="Z578" s="270"/>
      <c r="AB578" s="272" t="str">
        <f t="shared" si="77"/>
        <v/>
      </c>
    </row>
    <row r="579" spans="1:28" s="271" customFormat="1" ht="20.25">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5"/>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6"/>
        <v>0</v>
      </c>
      <c r="Y579" s="270"/>
      <c r="Z579" s="270"/>
      <c r="AB579" s="272" t="str">
        <f t="shared" si="77"/>
        <v/>
      </c>
    </row>
    <row r="580" spans="1:28" s="271" customFormat="1" ht="20.25">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ref="S580" ca="1" si="78">IF(B580="","",IF(ISERROR(MATCH($E580,CL,0)),"Unknown",INDIRECT("'C'!$A$"&amp;MATCH($E580,CL,0)+1)))</f>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ref="X580" ca="1" si="79">IF(AND(C580="Smelter not listed",OR(LEN(D580)=0,LEN(E580)=0)),1,0)</f>
        <v>0</v>
      </c>
      <c r="Y580" s="270"/>
      <c r="Z580" s="270"/>
      <c r="AB580" s="272" t="str">
        <f t="shared" ref="AB580" si="80">B580&amp;C580</f>
        <v/>
      </c>
    </row>
    <row r="581" spans="1:28" s="271" customFormat="1" ht="20.25">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ca="1">IF(AND(C581="Smelter not listed",OR(LEN(D581)=0,LEN(E581)=0)),1,0)</f>
        <v>0</v>
      </c>
      <c r="Y581" s="270"/>
      <c r="Z581" s="270"/>
      <c r="AB581" s="272" t="str">
        <f>B581&amp;C581</f>
        <v/>
      </c>
    </row>
    <row r="582" spans="1:28" s="271" customFormat="1" ht="20.25">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25">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25">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25">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t="shared" ref="S585" ca="1" si="8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t="shared" ref="X585" ca="1" si="82">IF(AND(C585="Smelter not listed",OR(LEN(D585)=0,LEN(E585)=0)),1,0)</f>
        <v>0</v>
      </c>
      <c r="Y585" s="270"/>
      <c r="Z585" s="270"/>
      <c r="AB585" s="272" t="str">
        <f t="shared" ref="AB585" si="83">B585&amp;C585</f>
        <v/>
      </c>
    </row>
    <row r="586" spans="1:28" s="271" customFormat="1" ht="20.25">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S633"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X633" ca="1" si="85">IF(AND(C586="Smelter not listed",OR(LEN(D586)=0,LEN(E586)=0)),1,0)</f>
        <v>0</v>
      </c>
      <c r="Y586" s="270"/>
      <c r="Z586" s="270"/>
      <c r="AB586" s="272" t="str">
        <f t="shared" ref="AB586:AB633" si="86">B586&amp;C586</f>
        <v/>
      </c>
    </row>
    <row r="587" spans="1:28" s="271" customFormat="1" ht="20.25">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ca="1" si="84"/>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ca="1" si="85"/>
        <v>0</v>
      </c>
      <c r="Y587" s="270"/>
      <c r="Z587" s="270"/>
      <c r="AB587" s="272" t="str">
        <f t="shared" si="86"/>
        <v/>
      </c>
    </row>
    <row r="588" spans="1:28" s="271" customFormat="1" ht="20.25">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4"/>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5"/>
        <v>0</v>
      </c>
      <c r="Y588" s="270"/>
      <c r="Z588" s="270"/>
      <c r="AB588" s="272" t="str">
        <f t="shared" si="86"/>
        <v/>
      </c>
    </row>
    <row r="589" spans="1:28" s="271" customFormat="1" ht="20.25">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4"/>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5"/>
        <v>0</v>
      </c>
      <c r="Y589" s="270"/>
      <c r="Z589" s="270"/>
      <c r="AB589" s="272" t="str">
        <f t="shared" si="86"/>
        <v/>
      </c>
    </row>
    <row r="590" spans="1:28" s="271" customFormat="1" ht="20.25">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4"/>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5"/>
        <v>0</v>
      </c>
      <c r="Y590" s="270"/>
      <c r="Z590" s="270"/>
      <c r="AB590" s="272" t="str">
        <f t="shared" si="86"/>
        <v/>
      </c>
    </row>
    <row r="591" spans="1:28" s="271" customFormat="1" ht="20.25">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4"/>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5"/>
        <v>0</v>
      </c>
      <c r="Y591" s="270"/>
      <c r="Z591" s="270"/>
      <c r="AB591" s="272" t="str">
        <f t="shared" si="86"/>
        <v/>
      </c>
    </row>
    <row r="592" spans="1:28" s="271" customFormat="1" ht="20.25">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4"/>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5"/>
        <v>0</v>
      </c>
      <c r="Y592" s="270"/>
      <c r="Z592" s="270"/>
      <c r="AB592" s="272" t="str">
        <f t="shared" si="86"/>
        <v/>
      </c>
    </row>
    <row r="593" spans="1:28" s="271" customFormat="1" ht="20.25">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4"/>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5"/>
        <v>0</v>
      </c>
      <c r="Y593" s="270"/>
      <c r="Z593" s="270"/>
      <c r="AB593" s="272" t="str">
        <f t="shared" si="86"/>
        <v/>
      </c>
    </row>
    <row r="594" spans="1:28" s="271" customFormat="1" ht="20.25">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4"/>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5"/>
        <v>0</v>
      </c>
      <c r="Y594" s="270"/>
      <c r="Z594" s="270"/>
      <c r="AB594" s="272" t="str">
        <f t="shared" si="86"/>
        <v/>
      </c>
    </row>
    <row r="595" spans="1:28" s="271" customFormat="1" ht="20.25">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4"/>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5"/>
        <v>0</v>
      </c>
      <c r="Y595" s="270"/>
      <c r="Z595" s="270"/>
      <c r="AB595" s="272" t="str">
        <f t="shared" si="86"/>
        <v/>
      </c>
    </row>
    <row r="596" spans="1:28" s="271" customFormat="1" ht="20.25">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4"/>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5"/>
        <v>0</v>
      </c>
      <c r="Y596" s="270"/>
      <c r="Z596" s="270"/>
      <c r="AB596" s="272" t="str">
        <f t="shared" si="86"/>
        <v/>
      </c>
    </row>
    <row r="597" spans="1:28" s="271" customFormat="1" ht="20.25">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4"/>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5"/>
        <v>0</v>
      </c>
      <c r="Y597" s="270"/>
      <c r="Z597" s="270"/>
      <c r="AB597" s="272" t="str">
        <f t="shared" si="86"/>
        <v/>
      </c>
    </row>
    <row r="598" spans="1:28" s="271" customFormat="1" ht="20.25">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4"/>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5"/>
        <v>0</v>
      </c>
      <c r="Y598" s="270"/>
      <c r="Z598" s="270"/>
      <c r="AB598" s="272" t="str">
        <f t="shared" si="86"/>
        <v/>
      </c>
    </row>
    <row r="599" spans="1:28" s="271" customFormat="1" ht="20.25">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4"/>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5"/>
        <v>0</v>
      </c>
      <c r="Y599" s="270"/>
      <c r="Z599" s="270"/>
      <c r="AB599" s="272" t="str">
        <f t="shared" si="86"/>
        <v/>
      </c>
    </row>
    <row r="600" spans="1:28" s="271" customFormat="1" ht="20.25">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4"/>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5"/>
        <v>0</v>
      </c>
      <c r="Y600" s="270"/>
      <c r="Z600" s="270"/>
      <c r="AB600" s="272" t="str">
        <f t="shared" si="86"/>
        <v/>
      </c>
    </row>
    <row r="601" spans="1:28" s="271" customFormat="1" ht="20.25">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4"/>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5"/>
        <v>0</v>
      </c>
      <c r="Y601" s="270"/>
      <c r="Z601" s="270"/>
      <c r="AB601" s="272" t="str">
        <f t="shared" si="86"/>
        <v/>
      </c>
    </row>
    <row r="602" spans="1:28" s="271" customFormat="1" ht="20.25">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4"/>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5"/>
        <v>0</v>
      </c>
      <c r="Y602" s="270"/>
      <c r="Z602" s="270"/>
      <c r="AB602" s="272" t="str">
        <f t="shared" si="86"/>
        <v/>
      </c>
    </row>
    <row r="603" spans="1:28" s="271" customFormat="1" ht="20.25">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4"/>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5"/>
        <v>0</v>
      </c>
      <c r="Y603" s="270"/>
      <c r="Z603" s="270"/>
      <c r="AB603" s="272" t="str">
        <f t="shared" si="86"/>
        <v/>
      </c>
    </row>
    <row r="604" spans="1:28" s="271" customFormat="1" ht="20.25">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4"/>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5"/>
        <v>0</v>
      </c>
      <c r="Y604" s="270"/>
      <c r="Z604" s="270"/>
      <c r="AB604" s="272" t="str">
        <f t="shared" si="86"/>
        <v/>
      </c>
    </row>
    <row r="605" spans="1:28" s="271" customFormat="1" ht="20.25">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4"/>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5"/>
        <v>0</v>
      </c>
      <c r="Y605" s="270"/>
      <c r="Z605" s="270"/>
      <c r="AB605" s="272" t="str">
        <f t="shared" si="86"/>
        <v/>
      </c>
    </row>
    <row r="606" spans="1:28" s="271" customFormat="1" ht="20.25">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4"/>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5"/>
        <v>0</v>
      </c>
      <c r="Y606" s="270"/>
      <c r="Z606" s="270"/>
      <c r="AB606" s="272" t="str">
        <f t="shared" si="86"/>
        <v/>
      </c>
    </row>
    <row r="607" spans="1:28" s="271" customFormat="1" ht="20.25">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4"/>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5"/>
        <v>0</v>
      </c>
      <c r="Y607" s="270"/>
      <c r="Z607" s="270"/>
      <c r="AB607" s="272" t="str">
        <f t="shared" si="86"/>
        <v/>
      </c>
    </row>
    <row r="608" spans="1:28" s="271" customFormat="1" ht="20.25">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4"/>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5"/>
        <v>0</v>
      </c>
      <c r="Y608" s="270"/>
      <c r="Z608" s="270"/>
      <c r="AB608" s="272" t="str">
        <f t="shared" si="86"/>
        <v/>
      </c>
    </row>
    <row r="609" spans="1:28" s="271" customFormat="1" ht="20.25">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4"/>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5"/>
        <v>0</v>
      </c>
      <c r="Y609" s="270"/>
      <c r="Z609" s="270"/>
      <c r="AB609" s="272" t="str">
        <f t="shared" si="86"/>
        <v/>
      </c>
    </row>
    <row r="610" spans="1:28" s="271" customFormat="1" ht="20.25">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4"/>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5"/>
        <v>0</v>
      </c>
      <c r="Y610" s="270"/>
      <c r="Z610" s="270"/>
      <c r="AB610" s="272" t="str">
        <f t="shared" si="86"/>
        <v/>
      </c>
    </row>
    <row r="611" spans="1:28" s="271" customFormat="1" ht="20.25">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4"/>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5"/>
        <v>0</v>
      </c>
      <c r="Y611" s="270"/>
      <c r="Z611" s="270"/>
      <c r="AB611" s="272" t="str">
        <f t="shared" si="86"/>
        <v/>
      </c>
    </row>
    <row r="612" spans="1:28" s="271" customFormat="1" ht="20.25">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4"/>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5"/>
        <v>0</v>
      </c>
      <c r="Y612" s="270"/>
      <c r="Z612" s="270"/>
      <c r="AB612" s="272" t="str">
        <f t="shared" si="86"/>
        <v/>
      </c>
    </row>
    <row r="613" spans="1:28" s="271" customFormat="1" ht="20.25">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4"/>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5"/>
        <v>0</v>
      </c>
      <c r="Y613" s="270"/>
      <c r="Z613" s="270"/>
      <c r="AB613" s="272" t="str">
        <f t="shared" si="86"/>
        <v/>
      </c>
    </row>
    <row r="614" spans="1:28" s="271" customFormat="1" ht="20.25">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4"/>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5"/>
        <v>0</v>
      </c>
      <c r="Y614" s="270"/>
      <c r="Z614" s="270"/>
      <c r="AB614" s="272" t="str">
        <f t="shared" si="86"/>
        <v/>
      </c>
    </row>
    <row r="615" spans="1:28" s="271" customFormat="1" ht="20.25">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4"/>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5"/>
        <v>0</v>
      </c>
      <c r="Y615" s="270"/>
      <c r="Z615" s="270"/>
      <c r="AB615" s="272" t="str">
        <f t="shared" si="86"/>
        <v/>
      </c>
    </row>
    <row r="616" spans="1:28" s="271" customFormat="1" ht="20.25">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4"/>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5"/>
        <v>0</v>
      </c>
      <c r="Y616" s="270"/>
      <c r="Z616" s="270"/>
      <c r="AB616" s="272" t="str">
        <f t="shared" si="86"/>
        <v/>
      </c>
    </row>
    <row r="617" spans="1:28" s="271" customFormat="1" ht="20.25">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4"/>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5"/>
        <v>0</v>
      </c>
      <c r="Y617" s="270"/>
      <c r="Z617" s="270"/>
      <c r="AB617" s="272" t="str">
        <f t="shared" si="86"/>
        <v/>
      </c>
    </row>
    <row r="618" spans="1:28" s="271" customFormat="1" ht="20.25">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4"/>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5"/>
        <v>0</v>
      </c>
      <c r="Y618" s="270"/>
      <c r="Z618" s="270"/>
      <c r="AB618" s="272" t="str">
        <f t="shared" si="86"/>
        <v/>
      </c>
    </row>
    <row r="619" spans="1:28" s="271" customFormat="1" ht="20.25">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4"/>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5"/>
        <v>0</v>
      </c>
      <c r="Y619" s="270"/>
      <c r="Z619" s="270"/>
      <c r="AB619" s="272" t="str">
        <f t="shared" si="86"/>
        <v/>
      </c>
    </row>
    <row r="620" spans="1:28" s="271" customFormat="1" ht="20.25">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4"/>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5"/>
        <v>0</v>
      </c>
      <c r="Y620" s="270"/>
      <c r="Z620" s="270"/>
      <c r="AB620" s="272" t="str">
        <f t="shared" si="86"/>
        <v/>
      </c>
    </row>
    <row r="621" spans="1:28" s="271" customFormat="1" ht="20.25">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4"/>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5"/>
        <v>0</v>
      </c>
      <c r="Y621" s="270"/>
      <c r="Z621" s="270"/>
      <c r="AB621" s="272" t="str">
        <f t="shared" si="86"/>
        <v/>
      </c>
    </row>
    <row r="622" spans="1:28" s="271" customFormat="1" ht="20.25">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4"/>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5"/>
        <v>0</v>
      </c>
      <c r="Y622" s="270"/>
      <c r="Z622" s="270"/>
      <c r="AB622" s="272" t="str">
        <f t="shared" si="86"/>
        <v/>
      </c>
    </row>
    <row r="623" spans="1:28" s="271" customFormat="1" ht="20.25">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4"/>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5"/>
        <v>0</v>
      </c>
      <c r="Y623" s="270"/>
      <c r="Z623" s="270"/>
      <c r="AB623" s="272" t="str">
        <f t="shared" si="86"/>
        <v/>
      </c>
    </row>
    <row r="624" spans="1:28" s="271" customFormat="1" ht="20.25">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4"/>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5"/>
        <v>0</v>
      </c>
      <c r="Y624" s="270"/>
      <c r="Z624" s="270"/>
      <c r="AB624" s="272" t="str">
        <f t="shared" si="86"/>
        <v/>
      </c>
    </row>
    <row r="625" spans="1:28" s="271" customFormat="1" ht="20.25">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4"/>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5"/>
        <v>0</v>
      </c>
      <c r="Y625" s="270"/>
      <c r="Z625" s="270"/>
      <c r="AB625" s="272" t="str">
        <f t="shared" si="86"/>
        <v/>
      </c>
    </row>
    <row r="626" spans="1:28" s="271" customFormat="1" ht="20.25">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4"/>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5"/>
        <v>0</v>
      </c>
      <c r="Y626" s="270"/>
      <c r="Z626" s="270"/>
      <c r="AB626" s="272" t="str">
        <f t="shared" si="86"/>
        <v/>
      </c>
    </row>
    <row r="627" spans="1:28" s="271" customFormat="1" ht="20.25">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4"/>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5"/>
        <v>0</v>
      </c>
      <c r="Y627" s="270"/>
      <c r="Z627" s="270"/>
      <c r="AB627" s="272" t="str">
        <f t="shared" si="86"/>
        <v/>
      </c>
    </row>
    <row r="628" spans="1:28" s="271" customFormat="1" ht="20.25">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4"/>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5"/>
        <v>0</v>
      </c>
      <c r="Y628" s="270"/>
      <c r="Z628" s="270"/>
      <c r="AB628" s="272" t="str">
        <f t="shared" si="86"/>
        <v/>
      </c>
    </row>
    <row r="629" spans="1:28" s="271" customFormat="1" ht="20.25">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4"/>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5"/>
        <v>0</v>
      </c>
      <c r="Y629" s="270"/>
      <c r="Z629" s="270"/>
      <c r="AB629" s="272" t="str">
        <f t="shared" si="86"/>
        <v/>
      </c>
    </row>
    <row r="630" spans="1:28" s="271" customFormat="1" ht="20.25">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4"/>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5"/>
        <v>0</v>
      </c>
      <c r="Y630" s="270"/>
      <c r="Z630" s="270"/>
      <c r="AB630" s="272" t="str">
        <f t="shared" si="86"/>
        <v/>
      </c>
    </row>
    <row r="631" spans="1:28" s="271" customFormat="1" ht="20.25">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4"/>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5"/>
        <v>0</v>
      </c>
      <c r="Y631" s="270"/>
      <c r="Z631" s="270"/>
      <c r="AB631" s="272" t="str">
        <f t="shared" si="86"/>
        <v/>
      </c>
    </row>
    <row r="632" spans="1:28" s="271" customFormat="1" ht="20.25">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4"/>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5"/>
        <v>0</v>
      </c>
      <c r="Y632" s="270"/>
      <c r="Z632" s="270"/>
      <c r="AB632" s="272" t="str">
        <f t="shared" si="86"/>
        <v/>
      </c>
    </row>
    <row r="633" spans="1:28" s="271" customFormat="1" ht="20.25">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4"/>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5"/>
        <v>0</v>
      </c>
      <c r="Y633" s="270"/>
      <c r="Z633" s="270"/>
      <c r="AB633" s="272" t="str">
        <f t="shared" si="86"/>
        <v/>
      </c>
    </row>
    <row r="634" spans="1:28" s="271" customFormat="1" ht="20.25">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ref="S634" ca="1" si="87">IF(B634="","",IF(ISERROR(MATCH($E634,CL,0)),"Unknown",INDIRECT("'C'!$A$"&amp;MATCH($E634,CL,0)+1)))</f>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ref="X634" ca="1" si="88">IF(AND(C634="Smelter not listed",OR(LEN(D634)=0,LEN(E634)=0)),1,0)</f>
        <v>0</v>
      </c>
      <c r="Y634" s="270"/>
      <c r="Z634" s="270"/>
      <c r="AB634" s="272" t="str">
        <f t="shared" ref="AB634" si="89">B634&amp;C634</f>
        <v/>
      </c>
    </row>
    <row r="635" spans="1:28" s="271" customFormat="1" ht="20.25">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S666"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X666" ca="1" si="91">IF(AND(C635="Smelter not listed",OR(LEN(D635)=0,LEN(E635)=0)),1,0)</f>
        <v>0</v>
      </c>
      <c r="Y635" s="270"/>
      <c r="Z635" s="270"/>
      <c r="AB635" s="272" t="str">
        <f t="shared" ref="AB635:AB666" si="92">B635&amp;C635</f>
        <v/>
      </c>
    </row>
    <row r="636" spans="1:28" s="271" customFormat="1" ht="20.25">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ca="1" si="90"/>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ca="1" si="91"/>
        <v>0</v>
      </c>
      <c r="Y636" s="270"/>
      <c r="Z636" s="270"/>
      <c r="AB636" s="272" t="str">
        <f t="shared" si="92"/>
        <v/>
      </c>
    </row>
    <row r="637" spans="1:28" s="271" customFormat="1" ht="20.25">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0"/>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1"/>
        <v>0</v>
      </c>
      <c r="Y637" s="270"/>
      <c r="Z637" s="270"/>
      <c r="AB637" s="272" t="str">
        <f t="shared" si="92"/>
        <v/>
      </c>
    </row>
    <row r="638" spans="1:28" s="271" customFormat="1" ht="20.25">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0"/>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1"/>
        <v>0</v>
      </c>
      <c r="Y638" s="270"/>
      <c r="Z638" s="270"/>
      <c r="AB638" s="272" t="str">
        <f t="shared" si="92"/>
        <v/>
      </c>
    </row>
    <row r="639" spans="1:28" s="271" customFormat="1" ht="20.25">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0"/>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1"/>
        <v>0</v>
      </c>
      <c r="Y639" s="270"/>
      <c r="Z639" s="270"/>
      <c r="AB639" s="272" t="str">
        <f t="shared" si="92"/>
        <v/>
      </c>
    </row>
    <row r="640" spans="1:28" s="271" customFormat="1" ht="20.25">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0"/>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1"/>
        <v>0</v>
      </c>
      <c r="Y640" s="270"/>
      <c r="Z640" s="270"/>
      <c r="AB640" s="272" t="str">
        <f t="shared" si="92"/>
        <v/>
      </c>
    </row>
    <row r="641" spans="1:28" s="271" customFormat="1" ht="20.25">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0"/>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1"/>
        <v>0</v>
      </c>
      <c r="Y641" s="270"/>
      <c r="Z641" s="270"/>
      <c r="AB641" s="272" t="str">
        <f t="shared" si="92"/>
        <v/>
      </c>
    </row>
    <row r="642" spans="1:28" s="271" customFormat="1" ht="20.25">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0"/>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1"/>
        <v>0</v>
      </c>
      <c r="Y642" s="270"/>
      <c r="Z642" s="270"/>
      <c r="AB642" s="272" t="str">
        <f t="shared" si="92"/>
        <v/>
      </c>
    </row>
    <row r="643" spans="1:28" s="271" customFormat="1" ht="20.25">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0"/>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1"/>
        <v>0</v>
      </c>
      <c r="Y643" s="270"/>
      <c r="Z643" s="270"/>
      <c r="AB643" s="272" t="str">
        <f t="shared" si="92"/>
        <v/>
      </c>
    </row>
    <row r="644" spans="1:28" s="271" customFormat="1" ht="20.25">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0"/>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1"/>
        <v>0</v>
      </c>
      <c r="Y644" s="270"/>
      <c r="Z644" s="270"/>
      <c r="AB644" s="272" t="str">
        <f t="shared" si="92"/>
        <v/>
      </c>
    </row>
    <row r="645" spans="1:28" s="271" customFormat="1" ht="20.25">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0"/>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1"/>
        <v>0</v>
      </c>
      <c r="Y645" s="270"/>
      <c r="Z645" s="270"/>
      <c r="AB645" s="272" t="str">
        <f t="shared" si="92"/>
        <v/>
      </c>
    </row>
    <row r="646" spans="1:28" s="271" customFormat="1" ht="20.25">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0"/>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1"/>
        <v>0</v>
      </c>
      <c r="Y646" s="270"/>
      <c r="Z646" s="270"/>
      <c r="AB646" s="272" t="str">
        <f t="shared" si="92"/>
        <v/>
      </c>
    </row>
    <row r="647" spans="1:28" s="271" customFormat="1" ht="20.25">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0"/>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1"/>
        <v>0</v>
      </c>
      <c r="Y647" s="270"/>
      <c r="Z647" s="270"/>
      <c r="AB647" s="272" t="str">
        <f t="shared" si="92"/>
        <v/>
      </c>
    </row>
    <row r="648" spans="1:28" s="271" customFormat="1" ht="20.25">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0"/>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1"/>
        <v>0</v>
      </c>
      <c r="Y648" s="270"/>
      <c r="Z648" s="270"/>
      <c r="AB648" s="272" t="str">
        <f t="shared" si="92"/>
        <v/>
      </c>
    </row>
    <row r="649" spans="1:28" s="271" customFormat="1" ht="20.25">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0"/>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1"/>
        <v>0</v>
      </c>
      <c r="Y649" s="270"/>
      <c r="Z649" s="270"/>
      <c r="AB649" s="272" t="str">
        <f t="shared" si="92"/>
        <v/>
      </c>
    </row>
    <row r="650" spans="1:28" s="271" customFormat="1" ht="20.25">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0"/>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1"/>
        <v>0</v>
      </c>
      <c r="Y650" s="270"/>
      <c r="Z650" s="270"/>
      <c r="AB650" s="272" t="str">
        <f t="shared" si="92"/>
        <v/>
      </c>
    </row>
    <row r="651" spans="1:28" s="271" customFormat="1" ht="20.25">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0"/>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1"/>
        <v>0</v>
      </c>
      <c r="Y651" s="270"/>
      <c r="Z651" s="270"/>
      <c r="AB651" s="272" t="str">
        <f t="shared" si="92"/>
        <v/>
      </c>
    </row>
    <row r="652" spans="1:28" s="271" customFormat="1" ht="20.25">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0"/>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1"/>
        <v>0</v>
      </c>
      <c r="Y652" s="270"/>
      <c r="Z652" s="270"/>
      <c r="AB652" s="272" t="str">
        <f t="shared" si="92"/>
        <v/>
      </c>
    </row>
    <row r="653" spans="1:28" s="271" customFormat="1" ht="20.25">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0"/>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1"/>
        <v>0</v>
      </c>
      <c r="Y653" s="270"/>
      <c r="Z653" s="270"/>
      <c r="AB653" s="272" t="str">
        <f t="shared" si="92"/>
        <v/>
      </c>
    </row>
    <row r="654" spans="1:28" s="271" customFormat="1" ht="20.25">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0"/>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1"/>
        <v>0</v>
      </c>
      <c r="Y654" s="270"/>
      <c r="Z654" s="270"/>
      <c r="AB654" s="272" t="str">
        <f t="shared" si="92"/>
        <v/>
      </c>
    </row>
    <row r="655" spans="1:28" s="271" customFormat="1" ht="20.25">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0"/>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1"/>
        <v>0</v>
      </c>
      <c r="Y655" s="270"/>
      <c r="Z655" s="270"/>
      <c r="AB655" s="272" t="str">
        <f t="shared" si="92"/>
        <v/>
      </c>
    </row>
    <row r="656" spans="1:28" s="271" customFormat="1" ht="20.25">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0"/>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1"/>
        <v>0</v>
      </c>
      <c r="Y656" s="270"/>
      <c r="Z656" s="270"/>
      <c r="AB656" s="272" t="str">
        <f t="shared" si="92"/>
        <v/>
      </c>
    </row>
    <row r="657" spans="1:28" s="271" customFormat="1" ht="20.25">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0"/>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1"/>
        <v>0</v>
      </c>
      <c r="Y657" s="270"/>
      <c r="Z657" s="270"/>
      <c r="AB657" s="272" t="str">
        <f t="shared" si="92"/>
        <v/>
      </c>
    </row>
    <row r="658" spans="1:28" s="271" customFormat="1" ht="20.25">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0"/>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1"/>
        <v>0</v>
      </c>
      <c r="Y658" s="270"/>
      <c r="Z658" s="270"/>
      <c r="AB658" s="272" t="str">
        <f t="shared" si="92"/>
        <v/>
      </c>
    </row>
    <row r="659" spans="1:28" s="271" customFormat="1" ht="20.25">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0"/>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1"/>
        <v>0</v>
      </c>
      <c r="Y659" s="270"/>
      <c r="Z659" s="270"/>
      <c r="AB659" s="272" t="str">
        <f t="shared" si="92"/>
        <v/>
      </c>
    </row>
    <row r="660" spans="1:28" s="271" customFormat="1" ht="20.25">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0"/>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1"/>
        <v>0</v>
      </c>
      <c r="Y660" s="270"/>
      <c r="Z660" s="270"/>
      <c r="AB660" s="272" t="str">
        <f t="shared" si="92"/>
        <v/>
      </c>
    </row>
    <row r="661" spans="1:28" s="271" customFormat="1" ht="20.25">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0"/>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1"/>
        <v>0</v>
      </c>
      <c r="Y661" s="270"/>
      <c r="Z661" s="270"/>
      <c r="AB661" s="272" t="str">
        <f t="shared" si="92"/>
        <v/>
      </c>
    </row>
    <row r="662" spans="1:28" s="271" customFormat="1" ht="20.25">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0"/>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1"/>
        <v>0</v>
      </c>
      <c r="Y662" s="270"/>
      <c r="Z662" s="270"/>
      <c r="AB662" s="272" t="str">
        <f t="shared" si="92"/>
        <v/>
      </c>
    </row>
    <row r="663" spans="1:28" s="271" customFormat="1" ht="20.25">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0"/>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1"/>
        <v>0</v>
      </c>
      <c r="Y663" s="270"/>
      <c r="Z663" s="270"/>
      <c r="AB663" s="272" t="str">
        <f t="shared" si="92"/>
        <v/>
      </c>
    </row>
    <row r="664" spans="1:28" s="271" customFormat="1" ht="20.25">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0"/>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1"/>
        <v>0</v>
      </c>
      <c r="Y664" s="270"/>
      <c r="Z664" s="270"/>
      <c r="AB664" s="272" t="str">
        <f t="shared" si="92"/>
        <v/>
      </c>
    </row>
    <row r="665" spans="1:28" s="271" customFormat="1" ht="20.25">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0"/>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1"/>
        <v>0</v>
      </c>
      <c r="Y665" s="270"/>
      <c r="Z665" s="270"/>
      <c r="AB665" s="272" t="str">
        <f t="shared" si="92"/>
        <v/>
      </c>
    </row>
    <row r="666" spans="1:28" s="271" customFormat="1" ht="20.25">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0"/>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1"/>
        <v>0</v>
      </c>
      <c r="Y666" s="270"/>
      <c r="Z666" s="270"/>
      <c r="AB666" s="272" t="str">
        <f t="shared" si="92"/>
        <v/>
      </c>
    </row>
    <row r="667" spans="1:28" s="271" customFormat="1" ht="20.25">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ref="S667:S697" ca="1" si="93">IF(B667="","",IF(ISERROR(MATCH($E667,CL,0)),"Unknown",INDIRECT("'C'!$A$"&amp;MATCH($E667,CL,0)+1)))</f>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ref="X667:X697" ca="1" si="94">IF(AND(C667="Smelter not listed",OR(LEN(D667)=0,LEN(E667)=0)),1,0)</f>
        <v>0</v>
      </c>
      <c r="Y667" s="270"/>
      <c r="Z667" s="270"/>
      <c r="AB667" s="272" t="str">
        <f t="shared" ref="AB667:AB697" si="95">B667&amp;C667</f>
        <v/>
      </c>
    </row>
    <row r="668" spans="1:28" s="271" customFormat="1" ht="20.25">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ca="1" si="93"/>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ca="1" si="94"/>
        <v>0</v>
      </c>
      <c r="Y668" s="270"/>
      <c r="Z668" s="270"/>
      <c r="AB668" s="272" t="str">
        <f t="shared" si="95"/>
        <v/>
      </c>
    </row>
    <row r="669" spans="1:28" s="271" customFormat="1" ht="20.25">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3"/>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4"/>
        <v>0</v>
      </c>
      <c r="Y669" s="270"/>
      <c r="Z669" s="270"/>
      <c r="AB669" s="272" t="str">
        <f t="shared" si="95"/>
        <v/>
      </c>
    </row>
    <row r="670" spans="1:28" s="271" customFormat="1" ht="20.25">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3"/>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4"/>
        <v>0</v>
      </c>
      <c r="Y670" s="270"/>
      <c r="Z670" s="270"/>
      <c r="AB670" s="272" t="str">
        <f t="shared" si="95"/>
        <v/>
      </c>
    </row>
    <row r="671" spans="1:28" s="271" customFormat="1" ht="20.25">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3"/>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4"/>
        <v>0</v>
      </c>
      <c r="Y671" s="270"/>
      <c r="Z671" s="270"/>
      <c r="AB671" s="272" t="str">
        <f t="shared" si="95"/>
        <v/>
      </c>
    </row>
    <row r="672" spans="1:28" s="271" customFormat="1" ht="20.25">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3"/>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4"/>
        <v>0</v>
      </c>
      <c r="Y672" s="270"/>
      <c r="Z672" s="270"/>
      <c r="AB672" s="272" t="str">
        <f t="shared" si="95"/>
        <v/>
      </c>
    </row>
    <row r="673" spans="1:28" s="271" customFormat="1" ht="20.25">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3"/>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4"/>
        <v>0</v>
      </c>
      <c r="Y673" s="270"/>
      <c r="Z673" s="270"/>
      <c r="AB673" s="272" t="str">
        <f t="shared" si="95"/>
        <v/>
      </c>
    </row>
    <row r="674" spans="1:28" s="271" customFormat="1" ht="20.25">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3"/>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4"/>
        <v>0</v>
      </c>
      <c r="Y674" s="270"/>
      <c r="Z674" s="270"/>
      <c r="AB674" s="272" t="str">
        <f t="shared" si="95"/>
        <v/>
      </c>
    </row>
    <row r="675" spans="1:28" s="271" customFormat="1" ht="20.25">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3"/>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4"/>
        <v>0</v>
      </c>
      <c r="Y675" s="270"/>
      <c r="Z675" s="270"/>
      <c r="AB675" s="272" t="str">
        <f t="shared" si="95"/>
        <v/>
      </c>
    </row>
    <row r="676" spans="1:28" s="271" customFormat="1" ht="20.25">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3"/>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4"/>
        <v>0</v>
      </c>
      <c r="Y676" s="270"/>
      <c r="Z676" s="270"/>
      <c r="AB676" s="272" t="str">
        <f t="shared" si="95"/>
        <v/>
      </c>
    </row>
    <row r="677" spans="1:28" s="271" customFormat="1" ht="20.25">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3"/>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4"/>
        <v>0</v>
      </c>
      <c r="Y677" s="270"/>
      <c r="Z677" s="270"/>
      <c r="AB677" s="272" t="str">
        <f t="shared" si="95"/>
        <v/>
      </c>
    </row>
    <row r="678" spans="1:28" s="271" customFormat="1" ht="20.25">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3"/>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4"/>
        <v>0</v>
      </c>
      <c r="Y678" s="270"/>
      <c r="Z678" s="270"/>
      <c r="AB678" s="272" t="str">
        <f t="shared" si="95"/>
        <v/>
      </c>
    </row>
    <row r="679" spans="1:28" s="271" customFormat="1" ht="20.25">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3"/>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4"/>
        <v>0</v>
      </c>
      <c r="Y679" s="270"/>
      <c r="Z679" s="270"/>
      <c r="AB679" s="272" t="str">
        <f t="shared" si="95"/>
        <v/>
      </c>
    </row>
    <row r="680" spans="1:28" s="271" customFormat="1" ht="20.25">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3"/>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4"/>
        <v>0</v>
      </c>
      <c r="Y680" s="270"/>
      <c r="Z680" s="270"/>
      <c r="AB680" s="272" t="str">
        <f t="shared" si="95"/>
        <v/>
      </c>
    </row>
    <row r="681" spans="1:28" s="271" customFormat="1" ht="20.25">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3"/>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4"/>
        <v>0</v>
      </c>
      <c r="Y681" s="270"/>
      <c r="Z681" s="270"/>
      <c r="AB681" s="272" t="str">
        <f t="shared" si="95"/>
        <v/>
      </c>
    </row>
    <row r="682" spans="1:28" s="271" customFormat="1" ht="20.25">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3"/>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4"/>
        <v>0</v>
      </c>
      <c r="Y682" s="270"/>
      <c r="Z682" s="270"/>
      <c r="AB682" s="272" t="str">
        <f t="shared" si="95"/>
        <v/>
      </c>
    </row>
    <row r="683" spans="1:28" s="271" customFormat="1" ht="20.25">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3"/>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4"/>
        <v>0</v>
      </c>
      <c r="Y683" s="270"/>
      <c r="Z683" s="270"/>
      <c r="AB683" s="272" t="str">
        <f t="shared" si="95"/>
        <v/>
      </c>
    </row>
    <row r="684" spans="1:28" s="271" customFormat="1" ht="20.25">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3"/>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4"/>
        <v>0</v>
      </c>
      <c r="Y684" s="270"/>
      <c r="Z684" s="270"/>
      <c r="AB684" s="272" t="str">
        <f t="shared" si="95"/>
        <v/>
      </c>
    </row>
    <row r="685" spans="1:28" s="271" customFormat="1" ht="20.25">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3"/>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4"/>
        <v>0</v>
      </c>
      <c r="Y685" s="270"/>
      <c r="Z685" s="270"/>
      <c r="AB685" s="272" t="str">
        <f t="shared" si="95"/>
        <v/>
      </c>
    </row>
    <row r="686" spans="1:28" s="271" customFormat="1" ht="20.25">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3"/>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4"/>
        <v>0</v>
      </c>
      <c r="Y686" s="270"/>
      <c r="Z686" s="270"/>
      <c r="AB686" s="272" t="str">
        <f t="shared" si="95"/>
        <v/>
      </c>
    </row>
    <row r="687" spans="1:28" s="271" customFormat="1" ht="20.25">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3"/>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4"/>
        <v>0</v>
      </c>
      <c r="Y687" s="270"/>
      <c r="Z687" s="270"/>
      <c r="AB687" s="272" t="str">
        <f t="shared" si="95"/>
        <v/>
      </c>
    </row>
    <row r="688" spans="1:28" s="271" customFormat="1" ht="20.25">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3"/>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4"/>
        <v>0</v>
      </c>
      <c r="Y688" s="270"/>
      <c r="Z688" s="270"/>
      <c r="AB688" s="272" t="str">
        <f t="shared" si="95"/>
        <v/>
      </c>
    </row>
    <row r="689" spans="1:28" s="271" customFormat="1" ht="20.25">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3"/>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4"/>
        <v>0</v>
      </c>
      <c r="Y689" s="270"/>
      <c r="Z689" s="270"/>
      <c r="AB689" s="272" t="str">
        <f t="shared" si="95"/>
        <v/>
      </c>
    </row>
    <row r="690" spans="1:28" s="271" customFormat="1" ht="20.25">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3"/>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4"/>
        <v>0</v>
      </c>
      <c r="Y690" s="270"/>
      <c r="Z690" s="270"/>
      <c r="AB690" s="272" t="str">
        <f t="shared" si="95"/>
        <v/>
      </c>
    </row>
    <row r="691" spans="1:28" s="271" customFormat="1" ht="20.25">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3"/>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4"/>
        <v>0</v>
      </c>
      <c r="Y691" s="270"/>
      <c r="Z691" s="270"/>
      <c r="AB691" s="272" t="str">
        <f t="shared" si="95"/>
        <v/>
      </c>
    </row>
    <row r="692" spans="1:28" s="271" customFormat="1" ht="20.25">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3"/>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4"/>
        <v>0</v>
      </c>
      <c r="Y692" s="270"/>
      <c r="Z692" s="270"/>
      <c r="AB692" s="272" t="str">
        <f t="shared" si="95"/>
        <v/>
      </c>
    </row>
    <row r="693" spans="1:28" s="271" customFormat="1" ht="20.25">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3"/>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4"/>
        <v>0</v>
      </c>
      <c r="Y693" s="270"/>
      <c r="Z693" s="270"/>
      <c r="AB693" s="272" t="str">
        <f t="shared" si="95"/>
        <v/>
      </c>
    </row>
    <row r="694" spans="1:28" s="271" customFormat="1" ht="20.25">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3"/>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4"/>
        <v>0</v>
      </c>
      <c r="Y694" s="270"/>
      <c r="Z694" s="270"/>
      <c r="AB694" s="272" t="str">
        <f t="shared" si="95"/>
        <v/>
      </c>
    </row>
    <row r="695" spans="1:28" s="271" customFormat="1" ht="20.25">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3"/>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4"/>
        <v>0</v>
      </c>
      <c r="Y695" s="270"/>
      <c r="Z695" s="270"/>
      <c r="AB695" s="272" t="str">
        <f t="shared" si="95"/>
        <v/>
      </c>
    </row>
    <row r="696" spans="1:28" s="271" customFormat="1" ht="20.25">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3"/>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4"/>
        <v>0</v>
      </c>
      <c r="Y696" s="270"/>
      <c r="Z696" s="270"/>
      <c r="AB696" s="272" t="str">
        <f t="shared" si="95"/>
        <v/>
      </c>
    </row>
    <row r="697" spans="1:28" s="271" customFormat="1" ht="20.25">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3"/>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4"/>
        <v>0</v>
      </c>
      <c r="Y697" s="270"/>
      <c r="Z697" s="270"/>
      <c r="AB697" s="272" t="str">
        <f t="shared" si="95"/>
        <v/>
      </c>
    </row>
    <row r="698" spans="1:28" s="271" customFormat="1" ht="20.25">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ref="S698" ca="1" si="96">IF(B698="","",IF(ISERROR(MATCH($E698,CL,0)),"Unknown",INDIRECT("'C'!$A$"&amp;MATCH($E698,CL,0)+1)))</f>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ref="X698" ca="1" si="97">IF(AND(C698="Smelter not listed",OR(LEN(D698)=0,LEN(E698)=0)),1,0)</f>
        <v>0</v>
      </c>
      <c r="Y698" s="270"/>
      <c r="Z698" s="270"/>
      <c r="AB698" s="272" t="str">
        <f t="shared" ref="AB698" si="98">B698&amp;C698</f>
        <v/>
      </c>
    </row>
    <row r="699" spans="1:28" s="271" customFormat="1" ht="20.25">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S730"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X730" ca="1" si="100">IF(AND(C699="Smelter not listed",OR(LEN(D699)=0,LEN(E699)=0)),1,0)</f>
        <v>0</v>
      </c>
      <c r="Y699" s="270"/>
      <c r="Z699" s="270"/>
      <c r="AB699" s="272" t="str">
        <f t="shared" ref="AB699:AB730" si="101">B699&amp;C699</f>
        <v/>
      </c>
    </row>
    <row r="700" spans="1:28" s="271" customFormat="1" ht="20.25">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ca="1" si="99"/>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ca="1" si="100"/>
        <v>0</v>
      </c>
      <c r="Y700" s="270"/>
      <c r="Z700" s="270"/>
      <c r="AB700" s="272" t="str">
        <f t="shared" si="101"/>
        <v/>
      </c>
    </row>
    <row r="701" spans="1:28" s="271" customFormat="1" ht="20.25">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99"/>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0"/>
        <v>0</v>
      </c>
      <c r="Y701" s="270"/>
      <c r="Z701" s="270"/>
      <c r="AB701" s="272" t="str">
        <f t="shared" si="101"/>
        <v/>
      </c>
    </row>
    <row r="702" spans="1:28" s="271" customFormat="1" ht="20.25">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99"/>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0"/>
        <v>0</v>
      </c>
      <c r="Y702" s="270"/>
      <c r="Z702" s="270"/>
      <c r="AB702" s="272" t="str">
        <f t="shared" si="101"/>
        <v/>
      </c>
    </row>
    <row r="703" spans="1:28" s="271" customFormat="1" ht="20.25">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99"/>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0"/>
        <v>0</v>
      </c>
      <c r="Y703" s="270"/>
      <c r="Z703" s="270"/>
      <c r="AB703" s="272" t="str">
        <f t="shared" si="101"/>
        <v/>
      </c>
    </row>
    <row r="704" spans="1:28" s="271" customFormat="1" ht="20.25">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99"/>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0"/>
        <v>0</v>
      </c>
      <c r="Y704" s="270"/>
      <c r="Z704" s="270"/>
      <c r="AB704" s="272" t="str">
        <f t="shared" si="101"/>
        <v/>
      </c>
    </row>
    <row r="705" spans="1:28" s="271" customFormat="1" ht="20.25">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99"/>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0"/>
        <v>0</v>
      </c>
      <c r="Y705" s="270"/>
      <c r="Z705" s="270"/>
      <c r="AB705" s="272" t="str">
        <f t="shared" si="101"/>
        <v/>
      </c>
    </row>
    <row r="706" spans="1:28" s="271" customFormat="1" ht="20.25">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99"/>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0"/>
        <v>0</v>
      </c>
      <c r="Y706" s="270"/>
      <c r="Z706" s="270"/>
      <c r="AB706" s="272" t="str">
        <f t="shared" si="101"/>
        <v/>
      </c>
    </row>
    <row r="707" spans="1:28" s="271" customFormat="1" ht="20.25">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99"/>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0"/>
        <v>0</v>
      </c>
      <c r="Y707" s="270"/>
      <c r="Z707" s="270"/>
      <c r="AB707" s="272" t="str">
        <f t="shared" si="101"/>
        <v/>
      </c>
    </row>
    <row r="708" spans="1:28" s="271" customFormat="1" ht="20.25">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99"/>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0"/>
        <v>0</v>
      </c>
      <c r="Y708" s="270"/>
      <c r="Z708" s="270"/>
      <c r="AB708" s="272" t="str">
        <f t="shared" si="101"/>
        <v/>
      </c>
    </row>
    <row r="709" spans="1:28" s="271" customFormat="1" ht="20.25">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99"/>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0"/>
        <v>0</v>
      </c>
      <c r="Y709" s="270"/>
      <c r="Z709" s="270"/>
      <c r="AB709" s="272" t="str">
        <f t="shared" si="101"/>
        <v/>
      </c>
    </row>
    <row r="710" spans="1:28" s="271" customFormat="1" ht="20.25">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99"/>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0"/>
        <v>0</v>
      </c>
      <c r="Y710" s="270"/>
      <c r="Z710" s="270"/>
      <c r="AB710" s="272" t="str">
        <f t="shared" si="101"/>
        <v/>
      </c>
    </row>
    <row r="711" spans="1:28" s="271" customFormat="1" ht="20.25">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99"/>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0"/>
        <v>0</v>
      </c>
      <c r="Y711" s="270"/>
      <c r="Z711" s="270"/>
      <c r="AB711" s="272" t="str">
        <f t="shared" si="101"/>
        <v/>
      </c>
    </row>
    <row r="712" spans="1:28" s="271" customFormat="1" ht="20.25">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99"/>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0"/>
        <v>0</v>
      </c>
      <c r="Y712" s="270"/>
      <c r="Z712" s="270"/>
      <c r="AB712" s="272" t="str">
        <f t="shared" si="101"/>
        <v/>
      </c>
    </row>
    <row r="713" spans="1:28" s="271" customFormat="1" ht="20.25">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99"/>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0"/>
        <v>0</v>
      </c>
      <c r="Y713" s="270"/>
      <c r="Z713" s="270"/>
      <c r="AB713" s="272" t="str">
        <f t="shared" si="101"/>
        <v/>
      </c>
    </row>
    <row r="714" spans="1:28" s="271" customFormat="1" ht="20.25">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99"/>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0"/>
        <v>0</v>
      </c>
      <c r="Y714" s="270"/>
      <c r="Z714" s="270"/>
      <c r="AB714" s="272" t="str">
        <f t="shared" si="101"/>
        <v/>
      </c>
    </row>
    <row r="715" spans="1:28" s="271" customFormat="1" ht="20.25">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99"/>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0"/>
        <v>0</v>
      </c>
      <c r="Y715" s="270"/>
      <c r="Z715" s="270"/>
      <c r="AB715" s="272" t="str">
        <f t="shared" si="101"/>
        <v/>
      </c>
    </row>
    <row r="716" spans="1:28" s="271" customFormat="1" ht="20.25">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99"/>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0"/>
        <v>0</v>
      </c>
      <c r="Y716" s="270"/>
      <c r="Z716" s="270"/>
      <c r="AB716" s="272" t="str">
        <f t="shared" si="101"/>
        <v/>
      </c>
    </row>
    <row r="717" spans="1:28" s="271" customFormat="1" ht="20.25">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99"/>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0"/>
        <v>0</v>
      </c>
      <c r="Y717" s="270"/>
      <c r="Z717" s="270"/>
      <c r="AB717" s="272" t="str">
        <f t="shared" si="101"/>
        <v/>
      </c>
    </row>
    <row r="718" spans="1:28" s="271" customFormat="1" ht="20.25">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99"/>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0"/>
        <v>0</v>
      </c>
      <c r="Y718" s="270"/>
      <c r="Z718" s="270"/>
      <c r="AB718" s="272" t="str">
        <f t="shared" si="101"/>
        <v/>
      </c>
    </row>
    <row r="719" spans="1:28" s="271" customFormat="1" ht="20.25">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99"/>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0"/>
        <v>0</v>
      </c>
      <c r="Y719" s="270"/>
      <c r="Z719" s="270"/>
      <c r="AB719" s="272" t="str">
        <f t="shared" si="101"/>
        <v/>
      </c>
    </row>
    <row r="720" spans="1:28" s="271" customFormat="1" ht="20.25">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99"/>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0"/>
        <v>0</v>
      </c>
      <c r="Y720" s="270"/>
      <c r="Z720" s="270"/>
      <c r="AB720" s="272" t="str">
        <f t="shared" si="101"/>
        <v/>
      </c>
    </row>
    <row r="721" spans="1:28" s="271" customFormat="1" ht="20.25">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99"/>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0"/>
        <v>0</v>
      </c>
      <c r="Y721" s="270"/>
      <c r="Z721" s="270"/>
      <c r="AB721" s="272" t="str">
        <f t="shared" si="101"/>
        <v/>
      </c>
    </row>
    <row r="722" spans="1:28" s="271" customFormat="1" ht="20.25">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99"/>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0"/>
        <v>0</v>
      </c>
      <c r="Y722" s="270"/>
      <c r="Z722" s="270"/>
      <c r="AB722" s="272" t="str">
        <f t="shared" si="101"/>
        <v/>
      </c>
    </row>
    <row r="723" spans="1:28" s="271" customFormat="1" ht="20.25">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99"/>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0"/>
        <v>0</v>
      </c>
      <c r="Y723" s="270"/>
      <c r="Z723" s="270"/>
      <c r="AB723" s="272" t="str">
        <f t="shared" si="101"/>
        <v/>
      </c>
    </row>
    <row r="724" spans="1:28" s="271" customFormat="1" ht="20.25">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99"/>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0"/>
        <v>0</v>
      </c>
      <c r="Y724" s="270"/>
      <c r="Z724" s="270"/>
      <c r="AB724" s="272" t="str">
        <f t="shared" si="101"/>
        <v/>
      </c>
    </row>
    <row r="725" spans="1:28" s="271" customFormat="1" ht="20.25">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99"/>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0"/>
        <v>0</v>
      </c>
      <c r="Y725" s="270"/>
      <c r="Z725" s="270"/>
      <c r="AB725" s="272" t="str">
        <f t="shared" si="101"/>
        <v/>
      </c>
    </row>
    <row r="726" spans="1:28" s="271" customFormat="1" ht="20.25">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99"/>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0"/>
        <v>0</v>
      </c>
      <c r="Y726" s="270"/>
      <c r="Z726" s="270"/>
      <c r="AB726" s="272" t="str">
        <f t="shared" si="101"/>
        <v/>
      </c>
    </row>
    <row r="727" spans="1:28" s="271" customFormat="1" ht="20.25">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99"/>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0"/>
        <v>0</v>
      </c>
      <c r="Y727" s="270"/>
      <c r="Z727" s="270"/>
      <c r="AB727" s="272" t="str">
        <f t="shared" si="101"/>
        <v/>
      </c>
    </row>
    <row r="728" spans="1:28" s="271" customFormat="1" ht="20.25">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99"/>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0"/>
        <v>0</v>
      </c>
      <c r="Y728" s="270"/>
      <c r="Z728" s="270"/>
      <c r="AB728" s="272" t="str">
        <f t="shared" si="101"/>
        <v/>
      </c>
    </row>
    <row r="729" spans="1:28" s="271" customFormat="1" ht="20.25">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99"/>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0"/>
        <v>0</v>
      </c>
      <c r="Y729" s="270"/>
      <c r="Z729" s="270"/>
      <c r="AB729" s="272" t="str">
        <f t="shared" si="101"/>
        <v/>
      </c>
    </row>
    <row r="730" spans="1:28" s="271" customFormat="1" ht="20.25">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99"/>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0"/>
        <v>0</v>
      </c>
      <c r="Y730" s="270"/>
      <c r="Z730" s="270"/>
      <c r="AB730" s="272" t="str">
        <f t="shared" si="101"/>
        <v/>
      </c>
    </row>
    <row r="731" spans="1:28" s="271" customFormat="1" ht="20.25">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ref="S731:S761" ca="1" si="102">IF(B731="","",IF(ISERROR(MATCH($E731,CL,0)),"Unknown",INDIRECT("'C'!$A$"&amp;MATCH($E731,CL,0)+1)))</f>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ref="X731:X761" ca="1" si="103">IF(AND(C731="Smelter not listed",OR(LEN(D731)=0,LEN(E731)=0)),1,0)</f>
        <v>0</v>
      </c>
      <c r="Y731" s="270"/>
      <c r="Z731" s="270"/>
      <c r="AB731" s="272" t="str">
        <f t="shared" ref="AB731:AB761" si="104">B731&amp;C731</f>
        <v/>
      </c>
    </row>
    <row r="732" spans="1:28" s="271" customFormat="1" ht="20.25">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ca="1" si="102"/>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ca="1" si="103"/>
        <v>0</v>
      </c>
      <c r="Y732" s="270"/>
      <c r="Z732" s="270"/>
      <c r="AB732" s="272" t="str">
        <f t="shared" si="104"/>
        <v/>
      </c>
    </row>
    <row r="733" spans="1:28" s="271" customFormat="1" ht="20.25">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2"/>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3"/>
        <v>0</v>
      </c>
      <c r="Y733" s="270"/>
      <c r="Z733" s="270"/>
      <c r="AB733" s="272" t="str">
        <f t="shared" si="104"/>
        <v/>
      </c>
    </row>
    <row r="734" spans="1:28" s="271" customFormat="1" ht="20.25">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2"/>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3"/>
        <v>0</v>
      </c>
      <c r="Y734" s="270"/>
      <c r="Z734" s="270"/>
      <c r="AB734" s="272" t="str">
        <f t="shared" si="104"/>
        <v/>
      </c>
    </row>
    <row r="735" spans="1:28" s="271" customFormat="1" ht="20.25">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2"/>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3"/>
        <v>0</v>
      </c>
      <c r="Y735" s="270"/>
      <c r="Z735" s="270"/>
      <c r="AB735" s="272" t="str">
        <f t="shared" si="104"/>
        <v/>
      </c>
    </row>
    <row r="736" spans="1:28" s="271" customFormat="1" ht="20.25">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2"/>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3"/>
        <v>0</v>
      </c>
      <c r="Y736" s="270"/>
      <c r="Z736" s="270"/>
      <c r="AB736" s="272" t="str">
        <f t="shared" si="104"/>
        <v/>
      </c>
    </row>
    <row r="737" spans="1:28" s="271" customFormat="1" ht="20.25">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2"/>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3"/>
        <v>0</v>
      </c>
      <c r="Y737" s="270"/>
      <c r="Z737" s="270"/>
      <c r="AB737" s="272" t="str">
        <f t="shared" si="104"/>
        <v/>
      </c>
    </row>
    <row r="738" spans="1:28" s="271" customFormat="1" ht="20.25">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2"/>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3"/>
        <v>0</v>
      </c>
      <c r="Y738" s="270"/>
      <c r="Z738" s="270"/>
      <c r="AB738" s="272" t="str">
        <f t="shared" si="104"/>
        <v/>
      </c>
    </row>
    <row r="739" spans="1:28" s="271" customFormat="1" ht="20.25">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2"/>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3"/>
        <v>0</v>
      </c>
      <c r="Y739" s="270"/>
      <c r="Z739" s="270"/>
      <c r="AB739" s="272" t="str">
        <f t="shared" si="104"/>
        <v/>
      </c>
    </row>
    <row r="740" spans="1:28" s="271" customFormat="1" ht="20.25">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2"/>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3"/>
        <v>0</v>
      </c>
      <c r="Y740" s="270"/>
      <c r="Z740" s="270"/>
      <c r="AB740" s="272" t="str">
        <f t="shared" si="104"/>
        <v/>
      </c>
    </row>
    <row r="741" spans="1:28" s="271" customFormat="1" ht="20.25">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2"/>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3"/>
        <v>0</v>
      </c>
      <c r="Y741" s="270"/>
      <c r="Z741" s="270"/>
      <c r="AB741" s="272" t="str">
        <f t="shared" si="104"/>
        <v/>
      </c>
    </row>
    <row r="742" spans="1:28" s="271" customFormat="1" ht="20.25">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2"/>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3"/>
        <v>0</v>
      </c>
      <c r="Y742" s="270"/>
      <c r="Z742" s="270"/>
      <c r="AB742" s="272" t="str">
        <f t="shared" si="104"/>
        <v/>
      </c>
    </row>
    <row r="743" spans="1:28" s="271" customFormat="1" ht="20.25">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2"/>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3"/>
        <v>0</v>
      </c>
      <c r="Y743" s="270"/>
      <c r="Z743" s="270"/>
      <c r="AB743" s="272" t="str">
        <f t="shared" si="104"/>
        <v/>
      </c>
    </row>
    <row r="744" spans="1:28" s="271" customFormat="1" ht="20.25">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2"/>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3"/>
        <v>0</v>
      </c>
      <c r="Y744" s="270"/>
      <c r="Z744" s="270"/>
      <c r="AB744" s="272" t="str">
        <f t="shared" si="104"/>
        <v/>
      </c>
    </row>
    <row r="745" spans="1:28" s="271" customFormat="1" ht="20.25">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2"/>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3"/>
        <v>0</v>
      </c>
      <c r="Y745" s="270"/>
      <c r="Z745" s="270"/>
      <c r="AB745" s="272" t="str">
        <f t="shared" si="104"/>
        <v/>
      </c>
    </row>
    <row r="746" spans="1:28" s="271" customFormat="1" ht="20.25">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2"/>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3"/>
        <v>0</v>
      </c>
      <c r="Y746" s="270"/>
      <c r="Z746" s="270"/>
      <c r="AB746" s="272" t="str">
        <f t="shared" si="104"/>
        <v/>
      </c>
    </row>
    <row r="747" spans="1:28" s="271" customFormat="1" ht="20.25">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2"/>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3"/>
        <v>0</v>
      </c>
      <c r="Y747" s="270"/>
      <c r="Z747" s="270"/>
      <c r="AB747" s="272" t="str">
        <f t="shared" si="104"/>
        <v/>
      </c>
    </row>
    <row r="748" spans="1:28" s="271" customFormat="1" ht="20.25">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2"/>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3"/>
        <v>0</v>
      </c>
      <c r="Y748" s="270"/>
      <c r="Z748" s="270"/>
      <c r="AB748" s="272" t="str">
        <f t="shared" si="104"/>
        <v/>
      </c>
    </row>
    <row r="749" spans="1:28" s="271" customFormat="1" ht="20.25">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2"/>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3"/>
        <v>0</v>
      </c>
      <c r="Y749" s="270"/>
      <c r="Z749" s="270"/>
      <c r="AB749" s="272" t="str">
        <f t="shared" si="104"/>
        <v/>
      </c>
    </row>
    <row r="750" spans="1:28" s="271" customFormat="1" ht="20.25">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2"/>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3"/>
        <v>0</v>
      </c>
      <c r="Y750" s="270"/>
      <c r="Z750" s="270"/>
      <c r="AB750" s="272" t="str">
        <f t="shared" si="104"/>
        <v/>
      </c>
    </row>
    <row r="751" spans="1:28" s="271" customFormat="1" ht="20.25">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2"/>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3"/>
        <v>0</v>
      </c>
      <c r="Y751" s="270"/>
      <c r="Z751" s="270"/>
      <c r="AB751" s="272" t="str">
        <f t="shared" si="104"/>
        <v/>
      </c>
    </row>
    <row r="752" spans="1:28" s="271" customFormat="1" ht="20.25">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2"/>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3"/>
        <v>0</v>
      </c>
      <c r="Y752" s="270"/>
      <c r="Z752" s="270"/>
      <c r="AB752" s="272" t="str">
        <f t="shared" si="104"/>
        <v/>
      </c>
    </row>
    <row r="753" spans="1:28" s="271" customFormat="1" ht="20.25">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2"/>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3"/>
        <v>0</v>
      </c>
      <c r="Y753" s="270"/>
      <c r="Z753" s="270"/>
      <c r="AB753" s="272" t="str">
        <f t="shared" si="104"/>
        <v/>
      </c>
    </row>
    <row r="754" spans="1:28" s="271" customFormat="1" ht="20.25">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2"/>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3"/>
        <v>0</v>
      </c>
      <c r="Y754" s="270"/>
      <c r="Z754" s="270"/>
      <c r="AB754" s="272" t="str">
        <f t="shared" si="104"/>
        <v/>
      </c>
    </row>
    <row r="755" spans="1:28" s="271" customFormat="1" ht="20.25">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2"/>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3"/>
        <v>0</v>
      </c>
      <c r="Y755" s="270"/>
      <c r="Z755" s="270"/>
      <c r="AB755" s="272" t="str">
        <f t="shared" si="104"/>
        <v/>
      </c>
    </row>
    <row r="756" spans="1:28" s="271" customFormat="1" ht="20.25">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2"/>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3"/>
        <v>0</v>
      </c>
      <c r="Y756" s="270"/>
      <c r="Z756" s="270"/>
      <c r="AB756" s="272" t="str">
        <f t="shared" si="104"/>
        <v/>
      </c>
    </row>
    <row r="757" spans="1:28" s="271" customFormat="1" ht="20.25">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2"/>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3"/>
        <v>0</v>
      </c>
      <c r="Y757" s="270"/>
      <c r="Z757" s="270"/>
      <c r="AB757" s="272" t="str">
        <f t="shared" si="104"/>
        <v/>
      </c>
    </row>
    <row r="758" spans="1:28" s="271" customFormat="1" ht="20.25">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2"/>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3"/>
        <v>0</v>
      </c>
      <c r="Y758" s="270"/>
      <c r="Z758" s="270"/>
      <c r="AB758" s="272" t="str">
        <f t="shared" si="104"/>
        <v/>
      </c>
    </row>
    <row r="759" spans="1:28" s="271" customFormat="1" ht="20.25">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2"/>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3"/>
        <v>0</v>
      </c>
      <c r="Y759" s="270"/>
      <c r="Z759" s="270"/>
      <c r="AB759" s="272" t="str">
        <f t="shared" si="104"/>
        <v/>
      </c>
    </row>
    <row r="760" spans="1:28" s="271" customFormat="1" ht="20.25">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2"/>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3"/>
        <v>0</v>
      </c>
      <c r="Y760" s="270"/>
      <c r="Z760" s="270"/>
      <c r="AB760" s="272" t="str">
        <f t="shared" si="104"/>
        <v/>
      </c>
    </row>
    <row r="761" spans="1:28" s="271" customFormat="1" ht="20.25">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2"/>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3"/>
        <v>0</v>
      </c>
      <c r="Y761" s="270"/>
      <c r="Z761" s="270"/>
      <c r="AB761" s="272" t="str">
        <f t="shared" si="104"/>
        <v/>
      </c>
    </row>
    <row r="762" spans="1:28" s="271" customFormat="1" ht="20.25">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ref="S762" ca="1" si="105">IF(B762="","",IF(ISERROR(MATCH($E762,CL,0)),"Unknown",INDIRECT("'C'!$A$"&amp;MATCH($E762,CL,0)+1)))</f>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ref="X762" ca="1" si="106">IF(AND(C762="Smelter not listed",OR(LEN(D762)=0,LEN(E762)=0)),1,0)</f>
        <v>0</v>
      </c>
      <c r="Y762" s="270"/>
      <c r="Z762" s="270"/>
      <c r="AB762" s="272" t="str">
        <f t="shared" ref="AB762" si="107">B762&amp;C762</f>
        <v/>
      </c>
    </row>
    <row r="763" spans="1:28" s="271" customFormat="1" ht="20.25">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S794"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X794" ca="1" si="109">IF(AND(C763="Smelter not listed",OR(LEN(D763)=0,LEN(E763)=0)),1,0)</f>
        <v>0</v>
      </c>
      <c r="Y763" s="270"/>
      <c r="Z763" s="270"/>
      <c r="AB763" s="272" t="str">
        <f t="shared" ref="AB763:AB794" si="110">B763&amp;C763</f>
        <v/>
      </c>
    </row>
    <row r="764" spans="1:28" s="271" customFormat="1" ht="20.25">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ca="1" si="108"/>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ca="1" si="109"/>
        <v>0</v>
      </c>
      <c r="Y764" s="270"/>
      <c r="Z764" s="270"/>
      <c r="AB764" s="272" t="str">
        <f t="shared" si="110"/>
        <v/>
      </c>
    </row>
    <row r="765" spans="1:28" s="271" customFormat="1" ht="20.25">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08"/>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09"/>
        <v>0</v>
      </c>
      <c r="Y765" s="270"/>
      <c r="Z765" s="270"/>
      <c r="AB765" s="272" t="str">
        <f t="shared" si="110"/>
        <v/>
      </c>
    </row>
    <row r="766" spans="1:28" s="271" customFormat="1" ht="20.25">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08"/>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09"/>
        <v>0</v>
      </c>
      <c r="Y766" s="270"/>
      <c r="Z766" s="270"/>
      <c r="AB766" s="272" t="str">
        <f t="shared" si="110"/>
        <v/>
      </c>
    </row>
    <row r="767" spans="1:28" s="271" customFormat="1" ht="20.25">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08"/>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09"/>
        <v>0</v>
      </c>
      <c r="Y767" s="270"/>
      <c r="Z767" s="270"/>
      <c r="AB767" s="272" t="str">
        <f t="shared" si="110"/>
        <v/>
      </c>
    </row>
    <row r="768" spans="1:28" s="271" customFormat="1" ht="20.25">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08"/>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09"/>
        <v>0</v>
      </c>
      <c r="Y768" s="270"/>
      <c r="Z768" s="270"/>
      <c r="AB768" s="272" t="str">
        <f t="shared" si="110"/>
        <v/>
      </c>
    </row>
    <row r="769" spans="1:28" s="271" customFormat="1" ht="20.25">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08"/>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09"/>
        <v>0</v>
      </c>
      <c r="Y769" s="270"/>
      <c r="Z769" s="270"/>
      <c r="AB769" s="272" t="str">
        <f t="shared" si="110"/>
        <v/>
      </c>
    </row>
    <row r="770" spans="1:28" s="271" customFormat="1" ht="20.25">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08"/>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09"/>
        <v>0</v>
      </c>
      <c r="Y770" s="270"/>
      <c r="Z770" s="270"/>
      <c r="AB770" s="272" t="str">
        <f t="shared" si="110"/>
        <v/>
      </c>
    </row>
    <row r="771" spans="1:28" s="271" customFormat="1" ht="20.25">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08"/>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09"/>
        <v>0</v>
      </c>
      <c r="Y771" s="270"/>
      <c r="Z771" s="270"/>
      <c r="AB771" s="272" t="str">
        <f t="shared" si="110"/>
        <v/>
      </c>
    </row>
    <row r="772" spans="1:28" s="271" customFormat="1" ht="20.25">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08"/>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09"/>
        <v>0</v>
      </c>
      <c r="Y772" s="270"/>
      <c r="Z772" s="270"/>
      <c r="AB772" s="272" t="str">
        <f t="shared" si="110"/>
        <v/>
      </c>
    </row>
    <row r="773" spans="1:28" s="271" customFormat="1" ht="20.25">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08"/>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09"/>
        <v>0</v>
      </c>
      <c r="Y773" s="270"/>
      <c r="Z773" s="270"/>
      <c r="AB773" s="272" t="str">
        <f t="shared" si="110"/>
        <v/>
      </c>
    </row>
    <row r="774" spans="1:28" s="271" customFormat="1" ht="20.25">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08"/>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09"/>
        <v>0</v>
      </c>
      <c r="Y774" s="270"/>
      <c r="Z774" s="270"/>
      <c r="AB774" s="272" t="str">
        <f t="shared" si="110"/>
        <v/>
      </c>
    </row>
    <row r="775" spans="1:28" s="271" customFormat="1" ht="20.25">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08"/>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09"/>
        <v>0</v>
      </c>
      <c r="Y775" s="270"/>
      <c r="Z775" s="270"/>
      <c r="AB775" s="272" t="str">
        <f t="shared" si="110"/>
        <v/>
      </c>
    </row>
    <row r="776" spans="1:28" s="271" customFormat="1" ht="20.25">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08"/>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09"/>
        <v>0</v>
      </c>
      <c r="Y776" s="270"/>
      <c r="Z776" s="270"/>
      <c r="AB776" s="272" t="str">
        <f t="shared" si="110"/>
        <v/>
      </c>
    </row>
    <row r="777" spans="1:28" s="271" customFormat="1" ht="20.25">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08"/>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09"/>
        <v>0</v>
      </c>
      <c r="Y777" s="270"/>
      <c r="Z777" s="270"/>
      <c r="AB777" s="272" t="str">
        <f t="shared" si="110"/>
        <v/>
      </c>
    </row>
    <row r="778" spans="1:28" s="271" customFormat="1" ht="20.25">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08"/>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09"/>
        <v>0</v>
      </c>
      <c r="Y778" s="270"/>
      <c r="Z778" s="270"/>
      <c r="AB778" s="272" t="str">
        <f t="shared" si="110"/>
        <v/>
      </c>
    </row>
    <row r="779" spans="1:28" s="271" customFormat="1" ht="20.25">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08"/>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09"/>
        <v>0</v>
      </c>
      <c r="Y779" s="270"/>
      <c r="Z779" s="270"/>
      <c r="AB779" s="272" t="str">
        <f t="shared" si="110"/>
        <v/>
      </c>
    </row>
    <row r="780" spans="1:28" s="271" customFormat="1" ht="20.25">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08"/>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09"/>
        <v>0</v>
      </c>
      <c r="Y780" s="270"/>
      <c r="Z780" s="270"/>
      <c r="AB780" s="272" t="str">
        <f t="shared" si="110"/>
        <v/>
      </c>
    </row>
    <row r="781" spans="1:28" s="271" customFormat="1" ht="20.25">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08"/>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09"/>
        <v>0</v>
      </c>
      <c r="Y781" s="270"/>
      <c r="Z781" s="270"/>
      <c r="AB781" s="272" t="str">
        <f t="shared" si="110"/>
        <v/>
      </c>
    </row>
    <row r="782" spans="1:28" s="271" customFormat="1" ht="20.25">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08"/>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09"/>
        <v>0</v>
      </c>
      <c r="Y782" s="270"/>
      <c r="Z782" s="270"/>
      <c r="AB782" s="272" t="str">
        <f t="shared" si="110"/>
        <v/>
      </c>
    </row>
    <row r="783" spans="1:28" s="271" customFormat="1" ht="20.25">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08"/>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09"/>
        <v>0</v>
      </c>
      <c r="Y783" s="270"/>
      <c r="Z783" s="270"/>
      <c r="AB783" s="272" t="str">
        <f t="shared" si="110"/>
        <v/>
      </c>
    </row>
    <row r="784" spans="1:28" s="271" customFormat="1" ht="20.25">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08"/>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09"/>
        <v>0</v>
      </c>
      <c r="Y784" s="270"/>
      <c r="Z784" s="270"/>
      <c r="AB784" s="272" t="str">
        <f t="shared" si="110"/>
        <v/>
      </c>
    </row>
    <row r="785" spans="1:28" s="271" customFormat="1" ht="20.25">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08"/>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09"/>
        <v>0</v>
      </c>
      <c r="Y785" s="270"/>
      <c r="Z785" s="270"/>
      <c r="AB785" s="272" t="str">
        <f t="shared" si="110"/>
        <v/>
      </c>
    </row>
    <row r="786" spans="1:28" s="271" customFormat="1" ht="20.25">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08"/>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09"/>
        <v>0</v>
      </c>
      <c r="Y786" s="270"/>
      <c r="Z786" s="270"/>
      <c r="AB786" s="272" t="str">
        <f t="shared" si="110"/>
        <v/>
      </c>
    </row>
    <row r="787" spans="1:28" s="271" customFormat="1" ht="20.25">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08"/>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09"/>
        <v>0</v>
      </c>
      <c r="Y787" s="270"/>
      <c r="Z787" s="270"/>
      <c r="AB787" s="272" t="str">
        <f t="shared" si="110"/>
        <v/>
      </c>
    </row>
    <row r="788" spans="1:28" s="271" customFormat="1" ht="20.25">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08"/>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09"/>
        <v>0</v>
      </c>
      <c r="Y788" s="270"/>
      <c r="Z788" s="270"/>
      <c r="AB788" s="272" t="str">
        <f t="shared" si="110"/>
        <v/>
      </c>
    </row>
    <row r="789" spans="1:28" s="271" customFormat="1" ht="20.25">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08"/>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09"/>
        <v>0</v>
      </c>
      <c r="Y789" s="270"/>
      <c r="Z789" s="270"/>
      <c r="AB789" s="272" t="str">
        <f t="shared" si="110"/>
        <v/>
      </c>
    </row>
    <row r="790" spans="1:28" s="271" customFormat="1" ht="20.25">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08"/>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09"/>
        <v>0</v>
      </c>
      <c r="Y790" s="270"/>
      <c r="Z790" s="270"/>
      <c r="AB790" s="272" t="str">
        <f t="shared" si="110"/>
        <v/>
      </c>
    </row>
    <row r="791" spans="1:28" s="271" customFormat="1" ht="20.25">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08"/>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09"/>
        <v>0</v>
      </c>
      <c r="Y791" s="270"/>
      <c r="Z791" s="270"/>
      <c r="AB791" s="272" t="str">
        <f t="shared" si="110"/>
        <v/>
      </c>
    </row>
    <row r="792" spans="1:28" s="271" customFormat="1" ht="20.25">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08"/>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09"/>
        <v>0</v>
      </c>
      <c r="Y792" s="270"/>
      <c r="Z792" s="270"/>
      <c r="AB792" s="272" t="str">
        <f t="shared" si="110"/>
        <v/>
      </c>
    </row>
    <row r="793" spans="1:28" s="271" customFormat="1" ht="20.25">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08"/>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09"/>
        <v>0</v>
      </c>
      <c r="Y793" s="270"/>
      <c r="Z793" s="270"/>
      <c r="AB793" s="272" t="str">
        <f t="shared" si="110"/>
        <v/>
      </c>
    </row>
    <row r="794" spans="1:28" s="271" customFormat="1" ht="20.25">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08"/>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09"/>
        <v>0</v>
      </c>
      <c r="Y794" s="270"/>
      <c r="Z794" s="270"/>
      <c r="AB794" s="272" t="str">
        <f t="shared" si="110"/>
        <v/>
      </c>
    </row>
    <row r="795" spans="1:28" s="271" customFormat="1" ht="20.25">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ref="S795:S825" ca="1" si="111">IF(B795="","",IF(ISERROR(MATCH($E795,CL,0)),"Unknown",INDIRECT("'C'!$A$"&amp;MATCH($E795,CL,0)+1)))</f>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ref="X795:X825" ca="1" si="112">IF(AND(C795="Smelter not listed",OR(LEN(D795)=0,LEN(E795)=0)),1,0)</f>
        <v>0</v>
      </c>
      <c r="Y795" s="270"/>
      <c r="Z795" s="270"/>
      <c r="AB795" s="272" t="str">
        <f t="shared" ref="AB795:AB825" si="113">B795&amp;C795</f>
        <v/>
      </c>
    </row>
    <row r="796" spans="1:28" s="271" customFormat="1" ht="20.25">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ca="1" si="111"/>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ca="1" si="112"/>
        <v>0</v>
      </c>
      <c r="Y796" s="270"/>
      <c r="Z796" s="270"/>
      <c r="AB796" s="272" t="str">
        <f t="shared" si="113"/>
        <v/>
      </c>
    </row>
    <row r="797" spans="1:28" s="271" customFormat="1" ht="20.25">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1"/>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2"/>
        <v>0</v>
      </c>
      <c r="Y797" s="270"/>
      <c r="Z797" s="270"/>
      <c r="AB797" s="272" t="str">
        <f t="shared" si="113"/>
        <v/>
      </c>
    </row>
    <row r="798" spans="1:28" s="271" customFormat="1" ht="20.25">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1"/>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2"/>
        <v>0</v>
      </c>
      <c r="Y798" s="270"/>
      <c r="Z798" s="270"/>
      <c r="AB798" s="272" t="str">
        <f t="shared" si="113"/>
        <v/>
      </c>
    </row>
    <row r="799" spans="1:28" s="271" customFormat="1" ht="20.25">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1"/>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2"/>
        <v>0</v>
      </c>
      <c r="Y799" s="270"/>
      <c r="Z799" s="270"/>
      <c r="AB799" s="272" t="str">
        <f t="shared" si="113"/>
        <v/>
      </c>
    </row>
    <row r="800" spans="1:28" s="271" customFormat="1" ht="20.25">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1"/>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2"/>
        <v>0</v>
      </c>
      <c r="Y800" s="270"/>
      <c r="Z800" s="270"/>
      <c r="AB800" s="272" t="str">
        <f t="shared" si="113"/>
        <v/>
      </c>
    </row>
    <row r="801" spans="1:28" s="271" customFormat="1" ht="20.25">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1"/>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2"/>
        <v>0</v>
      </c>
      <c r="Y801" s="270"/>
      <c r="Z801" s="270"/>
      <c r="AB801" s="272" t="str">
        <f t="shared" si="113"/>
        <v/>
      </c>
    </row>
    <row r="802" spans="1:28" s="271" customFormat="1" ht="20.25">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1"/>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2"/>
        <v>0</v>
      </c>
      <c r="Y802" s="270"/>
      <c r="Z802" s="270"/>
      <c r="AB802" s="272" t="str">
        <f t="shared" si="113"/>
        <v/>
      </c>
    </row>
    <row r="803" spans="1:28" s="271" customFormat="1" ht="20.25">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1"/>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2"/>
        <v>0</v>
      </c>
      <c r="Y803" s="270"/>
      <c r="Z803" s="270"/>
      <c r="AB803" s="272" t="str">
        <f t="shared" si="113"/>
        <v/>
      </c>
    </row>
    <row r="804" spans="1:28" s="271" customFormat="1" ht="20.25">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1"/>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2"/>
        <v>0</v>
      </c>
      <c r="Y804" s="270"/>
      <c r="Z804" s="270"/>
      <c r="AB804" s="272" t="str">
        <f t="shared" si="113"/>
        <v/>
      </c>
    </row>
    <row r="805" spans="1:28" s="271" customFormat="1" ht="20.25">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1"/>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2"/>
        <v>0</v>
      </c>
      <c r="Y805" s="270"/>
      <c r="Z805" s="270"/>
      <c r="AB805" s="272" t="str">
        <f t="shared" si="113"/>
        <v/>
      </c>
    </row>
    <row r="806" spans="1:28" s="271" customFormat="1" ht="20.25">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1"/>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2"/>
        <v>0</v>
      </c>
      <c r="Y806" s="270"/>
      <c r="Z806" s="270"/>
      <c r="AB806" s="272" t="str">
        <f t="shared" si="113"/>
        <v/>
      </c>
    </row>
    <row r="807" spans="1:28" s="271" customFormat="1" ht="20.25">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1"/>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2"/>
        <v>0</v>
      </c>
      <c r="Y807" s="270"/>
      <c r="Z807" s="270"/>
      <c r="AB807" s="272" t="str">
        <f t="shared" si="113"/>
        <v/>
      </c>
    </row>
    <row r="808" spans="1:28" s="271" customFormat="1" ht="20.25">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1"/>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2"/>
        <v>0</v>
      </c>
      <c r="Y808" s="270"/>
      <c r="Z808" s="270"/>
      <c r="AB808" s="272" t="str">
        <f t="shared" si="113"/>
        <v/>
      </c>
    </row>
    <row r="809" spans="1:28" s="271" customFormat="1" ht="20.25">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1"/>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2"/>
        <v>0</v>
      </c>
      <c r="Y809" s="270"/>
      <c r="Z809" s="270"/>
      <c r="AB809" s="272" t="str">
        <f t="shared" si="113"/>
        <v/>
      </c>
    </row>
    <row r="810" spans="1:28" s="271" customFormat="1" ht="20.25">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1"/>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2"/>
        <v>0</v>
      </c>
      <c r="Y810" s="270"/>
      <c r="Z810" s="270"/>
      <c r="AB810" s="272" t="str">
        <f t="shared" si="113"/>
        <v/>
      </c>
    </row>
    <row r="811" spans="1:28" s="271" customFormat="1" ht="20.25">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1"/>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2"/>
        <v>0</v>
      </c>
      <c r="Y811" s="270"/>
      <c r="Z811" s="270"/>
      <c r="AB811" s="272" t="str">
        <f t="shared" si="113"/>
        <v/>
      </c>
    </row>
    <row r="812" spans="1:28" s="271" customFormat="1" ht="20.25">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1"/>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2"/>
        <v>0</v>
      </c>
      <c r="Y812" s="270"/>
      <c r="Z812" s="270"/>
      <c r="AB812" s="272" t="str">
        <f t="shared" si="113"/>
        <v/>
      </c>
    </row>
    <row r="813" spans="1:28" s="271" customFormat="1" ht="20.25">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1"/>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2"/>
        <v>0</v>
      </c>
      <c r="Y813" s="270"/>
      <c r="Z813" s="270"/>
      <c r="AB813" s="272" t="str">
        <f t="shared" si="113"/>
        <v/>
      </c>
    </row>
    <row r="814" spans="1:28" s="271" customFormat="1" ht="20.25">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1"/>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2"/>
        <v>0</v>
      </c>
      <c r="Y814" s="270"/>
      <c r="Z814" s="270"/>
      <c r="AB814" s="272" t="str">
        <f t="shared" si="113"/>
        <v/>
      </c>
    </row>
    <row r="815" spans="1:28" s="271" customFormat="1" ht="20.25">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1"/>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2"/>
        <v>0</v>
      </c>
      <c r="Y815" s="270"/>
      <c r="Z815" s="270"/>
      <c r="AB815" s="272" t="str">
        <f t="shared" si="113"/>
        <v/>
      </c>
    </row>
    <row r="816" spans="1:28" s="271" customFormat="1" ht="20.25">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1"/>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2"/>
        <v>0</v>
      </c>
      <c r="Y816" s="270"/>
      <c r="Z816" s="270"/>
      <c r="AB816" s="272" t="str">
        <f t="shared" si="113"/>
        <v/>
      </c>
    </row>
    <row r="817" spans="1:28" s="271" customFormat="1" ht="20.25">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1"/>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2"/>
        <v>0</v>
      </c>
      <c r="Y817" s="270"/>
      <c r="Z817" s="270"/>
      <c r="AB817" s="272" t="str">
        <f t="shared" si="113"/>
        <v/>
      </c>
    </row>
    <row r="818" spans="1:28" s="271" customFormat="1" ht="20.25">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1"/>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2"/>
        <v>0</v>
      </c>
      <c r="Y818" s="270"/>
      <c r="Z818" s="270"/>
      <c r="AB818" s="272" t="str">
        <f t="shared" si="113"/>
        <v/>
      </c>
    </row>
    <row r="819" spans="1:28" s="271" customFormat="1" ht="20.25">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1"/>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2"/>
        <v>0</v>
      </c>
      <c r="Y819" s="270"/>
      <c r="Z819" s="270"/>
      <c r="AB819" s="272" t="str">
        <f t="shared" si="113"/>
        <v/>
      </c>
    </row>
    <row r="820" spans="1:28" s="271" customFormat="1" ht="20.25">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1"/>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2"/>
        <v>0</v>
      </c>
      <c r="Y820" s="270"/>
      <c r="Z820" s="270"/>
      <c r="AB820" s="272" t="str">
        <f t="shared" si="113"/>
        <v/>
      </c>
    </row>
    <row r="821" spans="1:28" s="271" customFormat="1" ht="20.25">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1"/>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2"/>
        <v>0</v>
      </c>
      <c r="Y821" s="270"/>
      <c r="Z821" s="270"/>
      <c r="AB821" s="272" t="str">
        <f t="shared" si="113"/>
        <v/>
      </c>
    </row>
    <row r="822" spans="1:28" s="271" customFormat="1" ht="20.25">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1"/>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2"/>
        <v>0</v>
      </c>
      <c r="Y822" s="270"/>
      <c r="Z822" s="270"/>
      <c r="AB822" s="272" t="str">
        <f t="shared" si="113"/>
        <v/>
      </c>
    </row>
    <row r="823" spans="1:28" s="271" customFormat="1" ht="20.25">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1"/>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2"/>
        <v>0</v>
      </c>
      <c r="Y823" s="270"/>
      <c r="Z823" s="270"/>
      <c r="AB823" s="272" t="str">
        <f t="shared" si="113"/>
        <v/>
      </c>
    </row>
    <row r="824" spans="1:28" s="271" customFormat="1" ht="20.25">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1"/>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2"/>
        <v>0</v>
      </c>
      <c r="Y824" s="270"/>
      <c r="Z824" s="270"/>
      <c r="AB824" s="272" t="str">
        <f t="shared" si="113"/>
        <v/>
      </c>
    </row>
    <row r="825" spans="1:28" s="271" customFormat="1" ht="20.25">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1"/>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2"/>
        <v>0</v>
      </c>
      <c r="Y825" s="270"/>
      <c r="Z825" s="270"/>
      <c r="AB825" s="272" t="str">
        <f t="shared" si="113"/>
        <v/>
      </c>
    </row>
    <row r="826" spans="1:28" s="271" customFormat="1" ht="20.25">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ref="S826" ca="1" si="114">IF(B826="","",IF(ISERROR(MATCH($E826,CL,0)),"Unknown",INDIRECT("'C'!$A$"&amp;MATCH($E826,CL,0)+1)))</f>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ref="X826" ca="1" si="115">IF(AND(C826="Smelter not listed",OR(LEN(D826)=0,LEN(E826)=0)),1,0)</f>
        <v>0</v>
      </c>
      <c r="Y826" s="270"/>
      <c r="Z826" s="270"/>
      <c r="AB826" s="272" t="str">
        <f t="shared" ref="AB826" si="116">B826&amp;C826</f>
        <v/>
      </c>
    </row>
    <row r="827" spans="1:28" s="271" customFormat="1" ht="20.25">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S858"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X858" ca="1" si="118">IF(AND(C827="Smelter not listed",OR(LEN(D827)=0,LEN(E827)=0)),1,0)</f>
        <v>0</v>
      </c>
      <c r="Y827" s="270"/>
      <c r="Z827" s="270"/>
      <c r="AB827" s="272" t="str">
        <f t="shared" ref="AB827:AB858" si="119">B827&amp;C827</f>
        <v/>
      </c>
    </row>
    <row r="828" spans="1:28" s="271" customFormat="1" ht="20.25">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ca="1" si="117"/>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ca="1" si="118"/>
        <v>0</v>
      </c>
      <c r="Y828" s="270"/>
      <c r="Z828" s="270"/>
      <c r="AB828" s="272" t="str">
        <f t="shared" si="119"/>
        <v/>
      </c>
    </row>
    <row r="829" spans="1:28" s="271" customFormat="1" ht="20.25">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17"/>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18"/>
        <v>0</v>
      </c>
      <c r="Y829" s="270"/>
      <c r="Z829" s="270"/>
      <c r="AB829" s="272" t="str">
        <f t="shared" si="119"/>
        <v/>
      </c>
    </row>
    <row r="830" spans="1:28" s="271" customFormat="1" ht="20.25">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17"/>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18"/>
        <v>0</v>
      </c>
      <c r="Y830" s="270"/>
      <c r="Z830" s="270"/>
      <c r="AB830" s="272" t="str">
        <f t="shared" si="119"/>
        <v/>
      </c>
    </row>
    <row r="831" spans="1:28" s="271" customFormat="1" ht="20.25">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17"/>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18"/>
        <v>0</v>
      </c>
      <c r="Y831" s="270"/>
      <c r="Z831" s="270"/>
      <c r="AB831" s="272" t="str">
        <f t="shared" si="119"/>
        <v/>
      </c>
    </row>
    <row r="832" spans="1:28" s="271" customFormat="1" ht="20.25">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17"/>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18"/>
        <v>0</v>
      </c>
      <c r="Y832" s="270"/>
      <c r="Z832" s="270"/>
      <c r="AB832" s="272" t="str">
        <f t="shared" si="119"/>
        <v/>
      </c>
    </row>
    <row r="833" spans="1:28" s="271" customFormat="1" ht="20.25">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17"/>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18"/>
        <v>0</v>
      </c>
      <c r="Y833" s="270"/>
      <c r="Z833" s="270"/>
      <c r="AB833" s="272" t="str">
        <f t="shared" si="119"/>
        <v/>
      </c>
    </row>
    <row r="834" spans="1:28" s="271" customFormat="1" ht="20.25">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17"/>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18"/>
        <v>0</v>
      </c>
      <c r="Y834" s="270"/>
      <c r="Z834" s="270"/>
      <c r="AB834" s="272" t="str">
        <f t="shared" si="119"/>
        <v/>
      </c>
    </row>
    <row r="835" spans="1:28" s="271" customFormat="1" ht="20.25">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17"/>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18"/>
        <v>0</v>
      </c>
      <c r="Y835" s="270"/>
      <c r="Z835" s="270"/>
      <c r="AB835" s="272" t="str">
        <f t="shared" si="119"/>
        <v/>
      </c>
    </row>
    <row r="836" spans="1:28" s="271" customFormat="1" ht="20.25">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17"/>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18"/>
        <v>0</v>
      </c>
      <c r="Y836" s="270"/>
      <c r="Z836" s="270"/>
      <c r="AB836" s="272" t="str">
        <f t="shared" si="119"/>
        <v/>
      </c>
    </row>
    <row r="837" spans="1:28" s="271" customFormat="1" ht="20.25">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17"/>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18"/>
        <v>0</v>
      </c>
      <c r="Y837" s="270"/>
      <c r="Z837" s="270"/>
      <c r="AB837" s="272" t="str">
        <f t="shared" si="119"/>
        <v/>
      </c>
    </row>
    <row r="838" spans="1:28" s="271" customFormat="1" ht="20.25">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17"/>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18"/>
        <v>0</v>
      </c>
      <c r="Y838" s="270"/>
      <c r="Z838" s="270"/>
      <c r="AB838" s="272" t="str">
        <f t="shared" si="119"/>
        <v/>
      </c>
    </row>
    <row r="839" spans="1:28" s="271" customFormat="1" ht="20.25">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17"/>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18"/>
        <v>0</v>
      </c>
      <c r="Y839" s="270"/>
      <c r="Z839" s="270"/>
      <c r="AB839" s="272" t="str">
        <f t="shared" si="119"/>
        <v/>
      </c>
    </row>
    <row r="840" spans="1:28" s="271" customFormat="1" ht="20.25">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17"/>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18"/>
        <v>0</v>
      </c>
      <c r="Y840" s="270"/>
      <c r="Z840" s="270"/>
      <c r="AB840" s="272" t="str">
        <f t="shared" si="119"/>
        <v/>
      </c>
    </row>
    <row r="841" spans="1:28" s="271" customFormat="1" ht="20.25">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17"/>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18"/>
        <v>0</v>
      </c>
      <c r="Y841" s="270"/>
      <c r="Z841" s="270"/>
      <c r="AB841" s="272" t="str">
        <f t="shared" si="119"/>
        <v/>
      </c>
    </row>
    <row r="842" spans="1:28" s="271" customFormat="1" ht="20.25">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17"/>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18"/>
        <v>0</v>
      </c>
      <c r="Y842" s="270"/>
      <c r="Z842" s="270"/>
      <c r="AB842" s="272" t="str">
        <f t="shared" si="119"/>
        <v/>
      </c>
    </row>
    <row r="843" spans="1:28" s="271" customFormat="1" ht="20.25">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17"/>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18"/>
        <v>0</v>
      </c>
      <c r="Y843" s="270"/>
      <c r="Z843" s="270"/>
      <c r="AB843" s="272" t="str">
        <f t="shared" si="119"/>
        <v/>
      </c>
    </row>
    <row r="844" spans="1:28" s="271" customFormat="1" ht="20.25">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17"/>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18"/>
        <v>0</v>
      </c>
      <c r="Y844" s="270"/>
      <c r="Z844" s="270"/>
      <c r="AB844" s="272" t="str">
        <f t="shared" si="119"/>
        <v/>
      </c>
    </row>
    <row r="845" spans="1:28" s="271" customFormat="1" ht="20.25">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17"/>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18"/>
        <v>0</v>
      </c>
      <c r="Y845" s="270"/>
      <c r="Z845" s="270"/>
      <c r="AB845" s="272" t="str">
        <f t="shared" si="119"/>
        <v/>
      </c>
    </row>
    <row r="846" spans="1:28" s="271" customFormat="1" ht="20.25">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17"/>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18"/>
        <v>0</v>
      </c>
      <c r="Y846" s="270"/>
      <c r="Z846" s="270"/>
      <c r="AB846" s="272" t="str">
        <f t="shared" si="119"/>
        <v/>
      </c>
    </row>
    <row r="847" spans="1:28" s="271" customFormat="1" ht="20.25">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17"/>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18"/>
        <v>0</v>
      </c>
      <c r="Y847" s="270"/>
      <c r="Z847" s="270"/>
      <c r="AB847" s="272" t="str">
        <f t="shared" si="119"/>
        <v/>
      </c>
    </row>
    <row r="848" spans="1:28" s="271" customFormat="1" ht="20.25">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17"/>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18"/>
        <v>0</v>
      </c>
      <c r="Y848" s="270"/>
      <c r="Z848" s="270"/>
      <c r="AB848" s="272" t="str">
        <f t="shared" si="119"/>
        <v/>
      </c>
    </row>
    <row r="849" spans="1:28" s="271" customFormat="1" ht="20.25">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17"/>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18"/>
        <v>0</v>
      </c>
      <c r="Y849" s="270"/>
      <c r="Z849" s="270"/>
      <c r="AB849" s="272" t="str">
        <f t="shared" si="119"/>
        <v/>
      </c>
    </row>
    <row r="850" spans="1:28" s="271" customFormat="1" ht="20.25">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17"/>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18"/>
        <v>0</v>
      </c>
      <c r="Y850" s="270"/>
      <c r="Z850" s="270"/>
      <c r="AB850" s="272" t="str">
        <f t="shared" si="119"/>
        <v/>
      </c>
    </row>
    <row r="851" spans="1:28" s="271" customFormat="1" ht="20.25">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17"/>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18"/>
        <v>0</v>
      </c>
      <c r="Y851" s="270"/>
      <c r="Z851" s="270"/>
      <c r="AB851" s="272" t="str">
        <f t="shared" si="119"/>
        <v/>
      </c>
    </row>
    <row r="852" spans="1:28" s="271" customFormat="1" ht="20.25">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17"/>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18"/>
        <v>0</v>
      </c>
      <c r="Y852" s="270"/>
      <c r="Z852" s="270"/>
      <c r="AB852" s="272" t="str">
        <f t="shared" si="119"/>
        <v/>
      </c>
    </row>
    <row r="853" spans="1:28" s="271" customFormat="1" ht="20.25">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17"/>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18"/>
        <v>0</v>
      </c>
      <c r="Y853" s="270"/>
      <c r="Z853" s="270"/>
      <c r="AB853" s="272" t="str">
        <f t="shared" si="119"/>
        <v/>
      </c>
    </row>
    <row r="854" spans="1:28" s="271" customFormat="1" ht="20.25">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17"/>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18"/>
        <v>0</v>
      </c>
      <c r="Y854" s="270"/>
      <c r="Z854" s="270"/>
      <c r="AB854" s="272" t="str">
        <f t="shared" si="119"/>
        <v/>
      </c>
    </row>
    <row r="855" spans="1:28" s="271" customFormat="1" ht="20.25">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17"/>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18"/>
        <v>0</v>
      </c>
      <c r="Y855" s="270"/>
      <c r="Z855" s="270"/>
      <c r="AB855" s="272" t="str">
        <f t="shared" si="119"/>
        <v/>
      </c>
    </row>
    <row r="856" spans="1:28" s="271" customFormat="1" ht="20.25">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17"/>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18"/>
        <v>0</v>
      </c>
      <c r="Y856" s="270"/>
      <c r="Z856" s="270"/>
      <c r="AB856" s="272" t="str">
        <f t="shared" si="119"/>
        <v/>
      </c>
    </row>
    <row r="857" spans="1:28" s="271" customFormat="1" ht="20.25">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17"/>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18"/>
        <v>0</v>
      </c>
      <c r="Y857" s="270"/>
      <c r="Z857" s="270"/>
      <c r="AB857" s="272" t="str">
        <f t="shared" si="119"/>
        <v/>
      </c>
    </row>
    <row r="858" spans="1:28" s="271" customFormat="1" ht="20.25">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17"/>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18"/>
        <v>0</v>
      </c>
      <c r="Y858" s="270"/>
      <c r="Z858" s="270"/>
      <c r="AB858" s="272" t="str">
        <f t="shared" si="119"/>
        <v/>
      </c>
    </row>
    <row r="859" spans="1:28" s="271" customFormat="1" ht="20.25">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ref="S859:S889" ca="1" si="120">IF(B859="","",IF(ISERROR(MATCH($E859,CL,0)),"Unknown",INDIRECT("'C'!$A$"&amp;MATCH($E859,CL,0)+1)))</f>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ref="X859:X889" ca="1" si="121">IF(AND(C859="Smelter not listed",OR(LEN(D859)=0,LEN(E859)=0)),1,0)</f>
        <v>0</v>
      </c>
      <c r="Y859" s="270"/>
      <c r="Z859" s="270"/>
      <c r="AB859" s="272" t="str">
        <f t="shared" ref="AB859:AB889" si="122">B859&amp;C859</f>
        <v/>
      </c>
    </row>
    <row r="860" spans="1:28" s="271" customFormat="1" ht="20.25">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ca="1" si="120"/>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ca="1" si="121"/>
        <v>0</v>
      </c>
      <c r="Y860" s="270"/>
      <c r="Z860" s="270"/>
      <c r="AB860" s="272" t="str">
        <f t="shared" si="122"/>
        <v/>
      </c>
    </row>
    <row r="861" spans="1:28" s="271" customFormat="1" ht="20.25">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0"/>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1"/>
        <v>0</v>
      </c>
      <c r="Y861" s="270"/>
      <c r="Z861" s="270"/>
      <c r="AB861" s="272" t="str">
        <f t="shared" si="122"/>
        <v/>
      </c>
    </row>
    <row r="862" spans="1:28" s="271" customFormat="1" ht="20.25">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0"/>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1"/>
        <v>0</v>
      </c>
      <c r="Y862" s="270"/>
      <c r="Z862" s="270"/>
      <c r="AB862" s="272" t="str">
        <f t="shared" si="122"/>
        <v/>
      </c>
    </row>
    <row r="863" spans="1:28" s="271" customFormat="1" ht="20.25">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0"/>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1"/>
        <v>0</v>
      </c>
      <c r="Y863" s="270"/>
      <c r="Z863" s="270"/>
      <c r="AB863" s="272" t="str">
        <f t="shared" si="122"/>
        <v/>
      </c>
    </row>
    <row r="864" spans="1:28" s="271" customFormat="1" ht="20.25">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0"/>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1"/>
        <v>0</v>
      </c>
      <c r="Y864" s="270"/>
      <c r="Z864" s="270"/>
      <c r="AB864" s="272" t="str">
        <f t="shared" si="122"/>
        <v/>
      </c>
    </row>
    <row r="865" spans="1:28" s="271" customFormat="1" ht="20.25">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0"/>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1"/>
        <v>0</v>
      </c>
      <c r="Y865" s="270"/>
      <c r="Z865" s="270"/>
      <c r="AB865" s="272" t="str">
        <f t="shared" si="122"/>
        <v/>
      </c>
    </row>
    <row r="866" spans="1:28" s="271" customFormat="1" ht="20.25">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0"/>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1"/>
        <v>0</v>
      </c>
      <c r="Y866" s="270"/>
      <c r="Z866" s="270"/>
      <c r="AB866" s="272" t="str">
        <f t="shared" si="122"/>
        <v/>
      </c>
    </row>
    <row r="867" spans="1:28" s="271" customFormat="1" ht="20.25">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0"/>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1"/>
        <v>0</v>
      </c>
      <c r="Y867" s="270"/>
      <c r="Z867" s="270"/>
      <c r="AB867" s="272" t="str">
        <f t="shared" si="122"/>
        <v/>
      </c>
    </row>
    <row r="868" spans="1:28" s="271" customFormat="1" ht="20.25">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0"/>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1"/>
        <v>0</v>
      </c>
      <c r="Y868" s="270"/>
      <c r="Z868" s="270"/>
      <c r="AB868" s="272" t="str">
        <f t="shared" si="122"/>
        <v/>
      </c>
    </row>
    <row r="869" spans="1:28" s="271" customFormat="1" ht="20.25">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0"/>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1"/>
        <v>0</v>
      </c>
      <c r="Y869" s="270"/>
      <c r="Z869" s="270"/>
      <c r="AB869" s="272" t="str">
        <f t="shared" si="122"/>
        <v/>
      </c>
    </row>
    <row r="870" spans="1:28" s="271" customFormat="1" ht="20.25">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0"/>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1"/>
        <v>0</v>
      </c>
      <c r="Y870" s="270"/>
      <c r="Z870" s="270"/>
      <c r="AB870" s="272" t="str">
        <f t="shared" si="122"/>
        <v/>
      </c>
    </row>
    <row r="871" spans="1:28" s="271" customFormat="1" ht="20.25">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0"/>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1"/>
        <v>0</v>
      </c>
      <c r="Y871" s="270"/>
      <c r="Z871" s="270"/>
      <c r="AB871" s="272" t="str">
        <f t="shared" si="122"/>
        <v/>
      </c>
    </row>
    <row r="872" spans="1:28" s="271" customFormat="1" ht="20.25">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0"/>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1"/>
        <v>0</v>
      </c>
      <c r="Y872" s="270"/>
      <c r="Z872" s="270"/>
      <c r="AB872" s="272" t="str">
        <f t="shared" si="122"/>
        <v/>
      </c>
    </row>
    <row r="873" spans="1:28" s="271" customFormat="1" ht="20.25">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0"/>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1"/>
        <v>0</v>
      </c>
      <c r="Y873" s="270"/>
      <c r="Z873" s="270"/>
      <c r="AB873" s="272" t="str">
        <f t="shared" si="122"/>
        <v/>
      </c>
    </row>
    <row r="874" spans="1:28" s="271" customFormat="1" ht="20.25">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0"/>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1"/>
        <v>0</v>
      </c>
      <c r="Y874" s="270"/>
      <c r="Z874" s="270"/>
      <c r="AB874" s="272" t="str">
        <f t="shared" si="122"/>
        <v/>
      </c>
    </row>
    <row r="875" spans="1:28" s="271" customFormat="1" ht="20.25">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0"/>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1"/>
        <v>0</v>
      </c>
      <c r="Y875" s="270"/>
      <c r="Z875" s="270"/>
      <c r="AB875" s="272" t="str">
        <f t="shared" si="122"/>
        <v/>
      </c>
    </row>
    <row r="876" spans="1:28" s="271" customFormat="1" ht="20.25">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0"/>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1"/>
        <v>0</v>
      </c>
      <c r="Y876" s="270"/>
      <c r="Z876" s="270"/>
      <c r="AB876" s="272" t="str">
        <f t="shared" si="122"/>
        <v/>
      </c>
    </row>
    <row r="877" spans="1:28" s="271" customFormat="1" ht="20.25">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0"/>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1"/>
        <v>0</v>
      </c>
      <c r="Y877" s="270"/>
      <c r="Z877" s="270"/>
      <c r="AB877" s="272" t="str">
        <f t="shared" si="122"/>
        <v/>
      </c>
    </row>
    <row r="878" spans="1:28" s="271" customFormat="1" ht="20.25">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0"/>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1"/>
        <v>0</v>
      </c>
      <c r="Y878" s="270"/>
      <c r="Z878" s="270"/>
      <c r="AB878" s="272" t="str">
        <f t="shared" si="122"/>
        <v/>
      </c>
    </row>
    <row r="879" spans="1:28" s="271" customFormat="1" ht="20.25">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0"/>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1"/>
        <v>0</v>
      </c>
      <c r="Y879" s="270"/>
      <c r="Z879" s="270"/>
      <c r="AB879" s="272" t="str">
        <f t="shared" si="122"/>
        <v/>
      </c>
    </row>
    <row r="880" spans="1:28" s="271" customFormat="1" ht="20.25">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0"/>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1"/>
        <v>0</v>
      </c>
      <c r="Y880" s="270"/>
      <c r="Z880" s="270"/>
      <c r="AB880" s="272" t="str">
        <f t="shared" si="122"/>
        <v/>
      </c>
    </row>
    <row r="881" spans="1:28" s="271" customFormat="1" ht="20.25">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0"/>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1"/>
        <v>0</v>
      </c>
      <c r="Y881" s="270"/>
      <c r="Z881" s="270"/>
      <c r="AB881" s="272" t="str">
        <f t="shared" si="122"/>
        <v/>
      </c>
    </row>
    <row r="882" spans="1:28" s="271" customFormat="1" ht="20.25">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0"/>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1"/>
        <v>0</v>
      </c>
      <c r="Y882" s="270"/>
      <c r="Z882" s="270"/>
      <c r="AB882" s="272" t="str">
        <f t="shared" si="122"/>
        <v/>
      </c>
    </row>
    <row r="883" spans="1:28" s="271" customFormat="1" ht="20.25">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0"/>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1"/>
        <v>0</v>
      </c>
      <c r="Y883" s="270"/>
      <c r="Z883" s="270"/>
      <c r="AB883" s="272" t="str">
        <f t="shared" si="122"/>
        <v/>
      </c>
    </row>
    <row r="884" spans="1:28" s="271" customFormat="1" ht="20.25">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0"/>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1"/>
        <v>0</v>
      </c>
      <c r="Y884" s="270"/>
      <c r="Z884" s="270"/>
      <c r="AB884" s="272" t="str">
        <f t="shared" si="122"/>
        <v/>
      </c>
    </row>
    <row r="885" spans="1:28" s="271" customFormat="1" ht="20.25">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0"/>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1"/>
        <v>0</v>
      </c>
      <c r="Y885" s="270"/>
      <c r="Z885" s="270"/>
      <c r="AB885" s="272" t="str">
        <f t="shared" si="122"/>
        <v/>
      </c>
    </row>
    <row r="886" spans="1:28" s="271" customFormat="1" ht="20.25">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0"/>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1"/>
        <v>0</v>
      </c>
      <c r="Y886" s="270"/>
      <c r="Z886" s="270"/>
      <c r="AB886" s="272" t="str">
        <f t="shared" si="122"/>
        <v/>
      </c>
    </row>
    <row r="887" spans="1:28" s="271" customFormat="1" ht="20.25">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0"/>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1"/>
        <v>0</v>
      </c>
      <c r="Y887" s="270"/>
      <c r="Z887" s="270"/>
      <c r="AB887" s="272" t="str">
        <f t="shared" si="122"/>
        <v/>
      </c>
    </row>
    <row r="888" spans="1:28" s="271" customFormat="1" ht="20.25">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0"/>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1"/>
        <v>0</v>
      </c>
      <c r="Y888" s="270"/>
      <c r="Z888" s="270"/>
      <c r="AB888" s="272" t="str">
        <f t="shared" si="122"/>
        <v/>
      </c>
    </row>
    <row r="889" spans="1:28" s="271" customFormat="1" ht="20.25">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0"/>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1"/>
        <v>0</v>
      </c>
      <c r="Y889" s="270"/>
      <c r="Z889" s="270"/>
      <c r="AB889" s="272" t="str">
        <f t="shared" si="122"/>
        <v/>
      </c>
    </row>
    <row r="890" spans="1:28" s="271" customFormat="1" ht="20.25">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ref="S890" ca="1" si="123">IF(B890="","",IF(ISERROR(MATCH($E890,CL,0)),"Unknown",INDIRECT("'C'!$A$"&amp;MATCH($E890,CL,0)+1)))</f>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ref="X890" ca="1" si="124">IF(AND(C890="Smelter not listed",OR(LEN(D890)=0,LEN(E890)=0)),1,0)</f>
        <v>0</v>
      </c>
      <c r="Y890" s="270"/>
      <c r="Z890" s="270"/>
      <c r="AB890" s="272" t="str">
        <f t="shared" ref="AB890" si="125">B890&amp;C890</f>
        <v/>
      </c>
    </row>
    <row r="891" spans="1:28" s="271" customFormat="1" ht="20.25">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S922"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X922" ca="1" si="127">IF(AND(C891="Smelter not listed",OR(LEN(D891)=0,LEN(E891)=0)),1,0)</f>
        <v>0</v>
      </c>
      <c r="Y891" s="270"/>
      <c r="Z891" s="270"/>
      <c r="AB891" s="272" t="str">
        <f t="shared" ref="AB891:AB922" si="128">B891&amp;C891</f>
        <v/>
      </c>
    </row>
    <row r="892" spans="1:28" s="271" customFormat="1" ht="20.25">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ca="1" si="126"/>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ca="1" si="127"/>
        <v>0</v>
      </c>
      <c r="Y892" s="270"/>
      <c r="Z892" s="270"/>
      <c r="AB892" s="272" t="str">
        <f t="shared" si="128"/>
        <v/>
      </c>
    </row>
    <row r="893" spans="1:28" s="271" customFormat="1" ht="20.25">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6"/>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27"/>
        <v>0</v>
      </c>
      <c r="Y893" s="270"/>
      <c r="Z893" s="270"/>
      <c r="AB893" s="272" t="str">
        <f t="shared" si="128"/>
        <v/>
      </c>
    </row>
    <row r="894" spans="1:28" s="271" customFormat="1" ht="20.25">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6"/>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27"/>
        <v>0</v>
      </c>
      <c r="Y894" s="270"/>
      <c r="Z894" s="270"/>
      <c r="AB894" s="272" t="str">
        <f t="shared" si="128"/>
        <v/>
      </c>
    </row>
    <row r="895" spans="1:28" s="271" customFormat="1" ht="20.25">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6"/>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27"/>
        <v>0</v>
      </c>
      <c r="Y895" s="270"/>
      <c r="Z895" s="270"/>
      <c r="AB895" s="272" t="str">
        <f t="shared" si="128"/>
        <v/>
      </c>
    </row>
    <row r="896" spans="1:28" s="271" customFormat="1" ht="20.25">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6"/>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27"/>
        <v>0</v>
      </c>
      <c r="Y896" s="270"/>
      <c r="Z896" s="270"/>
      <c r="AB896" s="272" t="str">
        <f t="shared" si="128"/>
        <v/>
      </c>
    </row>
    <row r="897" spans="1:28" s="271" customFormat="1" ht="20.25">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6"/>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27"/>
        <v>0</v>
      </c>
      <c r="Y897" s="270"/>
      <c r="Z897" s="270"/>
      <c r="AB897" s="272" t="str">
        <f t="shared" si="128"/>
        <v/>
      </c>
    </row>
    <row r="898" spans="1:28" s="271" customFormat="1" ht="20.25">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6"/>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27"/>
        <v>0</v>
      </c>
      <c r="Y898" s="270"/>
      <c r="Z898" s="270"/>
      <c r="AB898" s="272" t="str">
        <f t="shared" si="128"/>
        <v/>
      </c>
    </row>
    <row r="899" spans="1:28" s="271" customFormat="1" ht="20.25">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6"/>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27"/>
        <v>0</v>
      </c>
      <c r="Y899" s="270"/>
      <c r="Z899" s="270"/>
      <c r="AB899" s="272" t="str">
        <f t="shared" si="128"/>
        <v/>
      </c>
    </row>
    <row r="900" spans="1:28" s="271" customFormat="1" ht="20.25">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6"/>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27"/>
        <v>0</v>
      </c>
      <c r="Y900" s="270"/>
      <c r="Z900" s="270"/>
      <c r="AB900" s="272" t="str">
        <f t="shared" si="128"/>
        <v/>
      </c>
    </row>
    <row r="901" spans="1:28" s="271" customFormat="1" ht="20.25">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6"/>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27"/>
        <v>0</v>
      </c>
      <c r="Y901" s="270"/>
      <c r="Z901" s="270"/>
      <c r="AB901" s="272" t="str">
        <f t="shared" si="128"/>
        <v/>
      </c>
    </row>
    <row r="902" spans="1:28" s="271" customFormat="1" ht="20.25">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6"/>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27"/>
        <v>0</v>
      </c>
      <c r="Y902" s="270"/>
      <c r="Z902" s="270"/>
      <c r="AB902" s="272" t="str">
        <f t="shared" si="128"/>
        <v/>
      </c>
    </row>
    <row r="903" spans="1:28" s="271" customFormat="1" ht="20.25">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6"/>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27"/>
        <v>0</v>
      </c>
      <c r="Y903" s="270"/>
      <c r="Z903" s="270"/>
      <c r="AB903" s="272" t="str">
        <f t="shared" si="128"/>
        <v/>
      </c>
    </row>
    <row r="904" spans="1:28" s="271" customFormat="1" ht="20.25">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6"/>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27"/>
        <v>0</v>
      </c>
      <c r="Y904" s="270"/>
      <c r="Z904" s="270"/>
      <c r="AB904" s="272" t="str">
        <f t="shared" si="128"/>
        <v/>
      </c>
    </row>
    <row r="905" spans="1:28" s="271" customFormat="1" ht="20.25">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6"/>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27"/>
        <v>0</v>
      </c>
      <c r="Y905" s="270"/>
      <c r="Z905" s="270"/>
      <c r="AB905" s="272" t="str">
        <f t="shared" si="128"/>
        <v/>
      </c>
    </row>
    <row r="906" spans="1:28" s="271" customFormat="1" ht="20.25">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6"/>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27"/>
        <v>0</v>
      </c>
      <c r="Y906" s="270"/>
      <c r="Z906" s="270"/>
      <c r="AB906" s="272" t="str">
        <f t="shared" si="128"/>
        <v/>
      </c>
    </row>
    <row r="907" spans="1:28" s="271" customFormat="1" ht="20.25">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6"/>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27"/>
        <v>0</v>
      </c>
      <c r="Y907" s="270"/>
      <c r="Z907" s="270"/>
      <c r="AB907" s="272" t="str">
        <f t="shared" si="128"/>
        <v/>
      </c>
    </row>
    <row r="908" spans="1:28" s="271" customFormat="1" ht="20.25">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6"/>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27"/>
        <v>0</v>
      </c>
      <c r="Y908" s="270"/>
      <c r="Z908" s="270"/>
      <c r="AB908" s="272" t="str">
        <f t="shared" si="128"/>
        <v/>
      </c>
    </row>
    <row r="909" spans="1:28" s="271" customFormat="1" ht="20.25">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6"/>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27"/>
        <v>0</v>
      </c>
      <c r="Y909" s="270"/>
      <c r="Z909" s="270"/>
      <c r="AB909" s="272" t="str">
        <f t="shared" si="128"/>
        <v/>
      </c>
    </row>
    <row r="910" spans="1:28" s="271" customFormat="1" ht="20.25">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6"/>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27"/>
        <v>0</v>
      </c>
      <c r="Y910" s="270"/>
      <c r="Z910" s="270"/>
      <c r="AB910" s="272" t="str">
        <f t="shared" si="128"/>
        <v/>
      </c>
    </row>
    <row r="911" spans="1:28" s="271" customFormat="1" ht="20.25">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6"/>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27"/>
        <v>0</v>
      </c>
      <c r="Y911" s="270"/>
      <c r="Z911" s="270"/>
      <c r="AB911" s="272" t="str">
        <f t="shared" si="128"/>
        <v/>
      </c>
    </row>
    <row r="912" spans="1:28" s="271" customFormat="1" ht="20.25">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6"/>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27"/>
        <v>0</v>
      </c>
      <c r="Y912" s="270"/>
      <c r="Z912" s="270"/>
      <c r="AB912" s="272" t="str">
        <f t="shared" si="128"/>
        <v/>
      </c>
    </row>
    <row r="913" spans="1:28" s="271" customFormat="1" ht="20.25">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6"/>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27"/>
        <v>0</v>
      </c>
      <c r="Y913" s="270"/>
      <c r="Z913" s="270"/>
      <c r="AB913" s="272" t="str">
        <f t="shared" si="128"/>
        <v/>
      </c>
    </row>
    <row r="914" spans="1:28" s="271" customFormat="1" ht="20.25">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6"/>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27"/>
        <v>0</v>
      </c>
      <c r="Y914" s="270"/>
      <c r="Z914" s="270"/>
      <c r="AB914" s="272" t="str">
        <f t="shared" si="128"/>
        <v/>
      </c>
    </row>
    <row r="915" spans="1:28" s="271" customFormat="1" ht="20.25">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6"/>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27"/>
        <v>0</v>
      </c>
      <c r="Y915" s="270"/>
      <c r="Z915" s="270"/>
      <c r="AB915" s="272" t="str">
        <f t="shared" si="128"/>
        <v/>
      </c>
    </row>
    <row r="916" spans="1:28" s="271" customFormat="1" ht="20.25">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6"/>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27"/>
        <v>0</v>
      </c>
      <c r="Y916" s="270"/>
      <c r="Z916" s="270"/>
      <c r="AB916" s="272" t="str">
        <f t="shared" si="128"/>
        <v/>
      </c>
    </row>
    <row r="917" spans="1:28" s="271" customFormat="1" ht="20.25">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6"/>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27"/>
        <v>0</v>
      </c>
      <c r="Y917" s="270"/>
      <c r="Z917" s="270"/>
      <c r="AB917" s="272" t="str">
        <f t="shared" si="128"/>
        <v/>
      </c>
    </row>
    <row r="918" spans="1:28" s="271" customFormat="1" ht="20.25">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6"/>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27"/>
        <v>0</v>
      </c>
      <c r="Y918" s="270"/>
      <c r="Z918" s="270"/>
      <c r="AB918" s="272" t="str">
        <f t="shared" si="128"/>
        <v/>
      </c>
    </row>
    <row r="919" spans="1:28" s="271" customFormat="1" ht="20.25">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6"/>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27"/>
        <v>0</v>
      </c>
      <c r="Y919" s="270"/>
      <c r="Z919" s="270"/>
      <c r="AB919" s="272" t="str">
        <f t="shared" si="128"/>
        <v/>
      </c>
    </row>
    <row r="920" spans="1:28" s="271" customFormat="1" ht="20.25">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6"/>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27"/>
        <v>0</v>
      </c>
      <c r="Y920" s="270"/>
      <c r="Z920" s="270"/>
      <c r="AB920" s="272" t="str">
        <f t="shared" si="128"/>
        <v/>
      </c>
    </row>
    <row r="921" spans="1:28" s="271" customFormat="1" ht="20.25">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6"/>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27"/>
        <v>0</v>
      </c>
      <c r="Y921" s="270"/>
      <c r="Z921" s="270"/>
      <c r="AB921" s="272" t="str">
        <f t="shared" si="128"/>
        <v/>
      </c>
    </row>
    <row r="922" spans="1:28" s="271" customFormat="1" ht="20.25">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6"/>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27"/>
        <v>0</v>
      </c>
      <c r="Y922" s="270"/>
      <c r="Z922" s="270"/>
      <c r="AB922" s="272" t="str">
        <f t="shared" si="128"/>
        <v/>
      </c>
    </row>
    <row r="923" spans="1:28" s="271" customFormat="1" ht="20.25">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ref="S923:S953" ca="1" si="129">IF(B923="","",IF(ISERROR(MATCH($E923,CL,0)),"Unknown",INDIRECT("'C'!$A$"&amp;MATCH($E923,CL,0)+1)))</f>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ref="X923:X953" ca="1" si="130">IF(AND(C923="Smelter not listed",OR(LEN(D923)=0,LEN(E923)=0)),1,0)</f>
        <v>0</v>
      </c>
      <c r="Y923" s="270"/>
      <c r="Z923" s="270"/>
      <c r="AB923" s="272" t="str">
        <f t="shared" ref="AB923:AB953" si="131">B923&amp;C923</f>
        <v/>
      </c>
    </row>
    <row r="924" spans="1:28" s="271" customFormat="1" ht="20.25">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ca="1" si="129"/>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ca="1" si="130"/>
        <v>0</v>
      </c>
      <c r="Y924" s="270"/>
      <c r="Z924" s="270"/>
      <c r="AB924" s="272" t="str">
        <f t="shared" si="131"/>
        <v/>
      </c>
    </row>
    <row r="925" spans="1:28" s="271" customFormat="1" ht="20.25">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29"/>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0"/>
        <v>0</v>
      </c>
      <c r="Y925" s="270"/>
      <c r="Z925" s="270"/>
      <c r="AB925" s="272" t="str">
        <f t="shared" si="131"/>
        <v/>
      </c>
    </row>
    <row r="926" spans="1:28" s="271" customFormat="1" ht="20.25">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29"/>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0"/>
        <v>0</v>
      </c>
      <c r="Y926" s="270"/>
      <c r="Z926" s="270"/>
      <c r="AB926" s="272" t="str">
        <f t="shared" si="131"/>
        <v/>
      </c>
    </row>
    <row r="927" spans="1:28" s="271" customFormat="1" ht="20.25">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29"/>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0"/>
        <v>0</v>
      </c>
      <c r="Y927" s="270"/>
      <c r="Z927" s="270"/>
      <c r="AB927" s="272" t="str">
        <f t="shared" si="131"/>
        <v/>
      </c>
    </row>
    <row r="928" spans="1:28" s="271" customFormat="1" ht="20.25">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29"/>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0"/>
        <v>0</v>
      </c>
      <c r="Y928" s="270"/>
      <c r="Z928" s="270"/>
      <c r="AB928" s="272" t="str">
        <f t="shared" si="131"/>
        <v/>
      </c>
    </row>
    <row r="929" spans="1:28" s="271" customFormat="1" ht="20.25">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29"/>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0"/>
        <v>0</v>
      </c>
      <c r="Y929" s="270"/>
      <c r="Z929" s="270"/>
      <c r="AB929" s="272" t="str">
        <f t="shared" si="131"/>
        <v/>
      </c>
    </row>
    <row r="930" spans="1:28" s="271" customFormat="1" ht="20.25">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29"/>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0"/>
        <v>0</v>
      </c>
      <c r="Y930" s="270"/>
      <c r="Z930" s="270"/>
      <c r="AB930" s="272" t="str">
        <f t="shared" si="131"/>
        <v/>
      </c>
    </row>
    <row r="931" spans="1:28" s="271" customFormat="1" ht="20.25">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29"/>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0"/>
        <v>0</v>
      </c>
      <c r="Y931" s="270"/>
      <c r="Z931" s="270"/>
      <c r="AB931" s="272" t="str">
        <f t="shared" si="131"/>
        <v/>
      </c>
    </row>
    <row r="932" spans="1:28" s="271" customFormat="1" ht="20.25">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29"/>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0"/>
        <v>0</v>
      </c>
      <c r="Y932" s="270"/>
      <c r="Z932" s="270"/>
      <c r="AB932" s="272" t="str">
        <f t="shared" si="131"/>
        <v/>
      </c>
    </row>
    <row r="933" spans="1:28" s="271" customFormat="1" ht="20.25">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29"/>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0"/>
        <v>0</v>
      </c>
      <c r="Y933" s="270"/>
      <c r="Z933" s="270"/>
      <c r="AB933" s="272" t="str">
        <f t="shared" si="131"/>
        <v/>
      </c>
    </row>
    <row r="934" spans="1:28" s="271" customFormat="1" ht="20.25">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29"/>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0"/>
        <v>0</v>
      </c>
      <c r="Y934" s="270"/>
      <c r="Z934" s="270"/>
      <c r="AB934" s="272" t="str">
        <f t="shared" si="131"/>
        <v/>
      </c>
    </row>
    <row r="935" spans="1:28" s="271" customFormat="1" ht="20.25">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29"/>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0"/>
        <v>0</v>
      </c>
      <c r="Y935" s="270"/>
      <c r="Z935" s="270"/>
      <c r="AB935" s="272" t="str">
        <f t="shared" si="131"/>
        <v/>
      </c>
    </row>
    <row r="936" spans="1:28" s="271" customFormat="1" ht="20.25">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29"/>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0"/>
        <v>0</v>
      </c>
      <c r="Y936" s="270"/>
      <c r="Z936" s="270"/>
      <c r="AB936" s="272" t="str">
        <f t="shared" si="131"/>
        <v/>
      </c>
    </row>
    <row r="937" spans="1:28" s="271" customFormat="1" ht="20.25">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29"/>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0"/>
        <v>0</v>
      </c>
      <c r="Y937" s="270"/>
      <c r="Z937" s="270"/>
      <c r="AB937" s="272" t="str">
        <f t="shared" si="131"/>
        <v/>
      </c>
    </row>
    <row r="938" spans="1:28" s="271" customFormat="1" ht="20.25">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29"/>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0"/>
        <v>0</v>
      </c>
      <c r="Y938" s="270"/>
      <c r="Z938" s="270"/>
      <c r="AB938" s="272" t="str">
        <f t="shared" si="131"/>
        <v/>
      </c>
    </row>
    <row r="939" spans="1:28" s="271" customFormat="1" ht="20.25">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29"/>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0"/>
        <v>0</v>
      </c>
      <c r="Y939" s="270"/>
      <c r="Z939" s="270"/>
      <c r="AB939" s="272" t="str">
        <f t="shared" si="131"/>
        <v/>
      </c>
    </row>
    <row r="940" spans="1:28" s="271" customFormat="1" ht="20.25">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29"/>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0"/>
        <v>0</v>
      </c>
      <c r="Y940" s="270"/>
      <c r="Z940" s="270"/>
      <c r="AB940" s="272" t="str">
        <f t="shared" si="131"/>
        <v/>
      </c>
    </row>
    <row r="941" spans="1:28" s="271" customFormat="1" ht="20.25">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29"/>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0"/>
        <v>0</v>
      </c>
      <c r="Y941" s="270"/>
      <c r="Z941" s="270"/>
      <c r="AB941" s="272" t="str">
        <f t="shared" si="131"/>
        <v/>
      </c>
    </row>
    <row r="942" spans="1:28" s="271" customFormat="1" ht="20.25">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29"/>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0"/>
        <v>0</v>
      </c>
      <c r="Y942" s="270"/>
      <c r="Z942" s="270"/>
      <c r="AB942" s="272" t="str">
        <f t="shared" si="131"/>
        <v/>
      </c>
    </row>
    <row r="943" spans="1:28" s="271" customFormat="1" ht="20.25">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29"/>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0"/>
        <v>0</v>
      </c>
      <c r="Y943" s="270"/>
      <c r="Z943" s="270"/>
      <c r="AB943" s="272" t="str">
        <f t="shared" si="131"/>
        <v/>
      </c>
    </row>
    <row r="944" spans="1:28" s="271" customFormat="1" ht="20.25">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29"/>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0"/>
        <v>0</v>
      </c>
      <c r="Y944" s="270"/>
      <c r="Z944" s="270"/>
      <c r="AB944" s="272" t="str">
        <f t="shared" si="131"/>
        <v/>
      </c>
    </row>
    <row r="945" spans="1:28" s="271" customFormat="1" ht="20.25">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29"/>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0"/>
        <v>0</v>
      </c>
      <c r="Y945" s="270"/>
      <c r="Z945" s="270"/>
      <c r="AB945" s="272" t="str">
        <f t="shared" si="131"/>
        <v/>
      </c>
    </row>
    <row r="946" spans="1:28" s="271" customFormat="1" ht="20.25">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29"/>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0"/>
        <v>0</v>
      </c>
      <c r="Y946" s="270"/>
      <c r="Z946" s="270"/>
      <c r="AB946" s="272" t="str">
        <f t="shared" si="131"/>
        <v/>
      </c>
    </row>
    <row r="947" spans="1:28" s="271" customFormat="1" ht="20.25">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29"/>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0"/>
        <v>0</v>
      </c>
      <c r="Y947" s="270"/>
      <c r="Z947" s="270"/>
      <c r="AB947" s="272" t="str">
        <f t="shared" si="131"/>
        <v/>
      </c>
    </row>
    <row r="948" spans="1:28" s="271" customFormat="1" ht="20.25">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29"/>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0"/>
        <v>0</v>
      </c>
      <c r="Y948" s="270"/>
      <c r="Z948" s="270"/>
      <c r="AB948" s="272" t="str">
        <f t="shared" si="131"/>
        <v/>
      </c>
    </row>
    <row r="949" spans="1:28" s="271" customFormat="1" ht="20.25">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29"/>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0"/>
        <v>0</v>
      </c>
      <c r="Y949" s="270"/>
      <c r="Z949" s="270"/>
      <c r="AB949" s="272" t="str">
        <f t="shared" si="131"/>
        <v/>
      </c>
    </row>
    <row r="950" spans="1:28" s="271" customFormat="1" ht="20.25">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29"/>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0"/>
        <v>0</v>
      </c>
      <c r="Y950" s="270"/>
      <c r="Z950" s="270"/>
      <c r="AB950" s="272" t="str">
        <f t="shared" si="131"/>
        <v/>
      </c>
    </row>
    <row r="951" spans="1:28" s="271" customFormat="1" ht="20.25">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29"/>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0"/>
        <v>0</v>
      </c>
      <c r="Y951" s="270"/>
      <c r="Z951" s="270"/>
      <c r="AB951" s="272" t="str">
        <f t="shared" si="131"/>
        <v/>
      </c>
    </row>
    <row r="952" spans="1:28" s="271" customFormat="1" ht="20.25">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29"/>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0"/>
        <v>0</v>
      </c>
      <c r="Y952" s="270"/>
      <c r="Z952" s="270"/>
      <c r="AB952" s="272" t="str">
        <f t="shared" si="131"/>
        <v/>
      </c>
    </row>
    <row r="953" spans="1:28" s="271" customFormat="1" ht="20.25">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29"/>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0"/>
        <v>0</v>
      </c>
      <c r="Y953" s="270"/>
      <c r="Z953" s="270"/>
      <c r="AB953" s="272" t="str">
        <f t="shared" si="131"/>
        <v/>
      </c>
    </row>
    <row r="954" spans="1:28" s="271" customFormat="1" ht="20.25">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ref="S954" ca="1" si="132">IF(B954="","",IF(ISERROR(MATCH($E954,CL,0)),"Unknown",INDIRECT("'C'!$A$"&amp;MATCH($E954,CL,0)+1)))</f>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ref="X954" ca="1" si="133">IF(AND(C954="Smelter not listed",OR(LEN(D954)=0,LEN(E954)=0)),1,0)</f>
        <v>0</v>
      </c>
      <c r="Y954" s="270"/>
      <c r="Z954" s="270"/>
      <c r="AB954" s="272" t="str">
        <f t="shared" ref="AB954" si="134">B954&amp;C954</f>
        <v/>
      </c>
    </row>
    <row r="955" spans="1:28" s="271" customFormat="1" ht="20.25">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S986"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X986" ca="1" si="136">IF(AND(C955="Smelter not listed",OR(LEN(D955)=0,LEN(E955)=0)),1,0)</f>
        <v>0</v>
      </c>
      <c r="Y955" s="270"/>
      <c r="Z955" s="270"/>
      <c r="AB955" s="272" t="str">
        <f t="shared" ref="AB955:AB986" si="137">B955&amp;C955</f>
        <v/>
      </c>
    </row>
    <row r="956" spans="1:28" s="271" customFormat="1" ht="20.25">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ca="1" si="135"/>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ca="1" si="136"/>
        <v>0</v>
      </c>
      <c r="Y956" s="270"/>
      <c r="Z956" s="270"/>
      <c r="AB956" s="272" t="str">
        <f t="shared" si="137"/>
        <v/>
      </c>
    </row>
    <row r="957" spans="1:28" s="271" customFormat="1" ht="20.25">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5"/>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6"/>
        <v>0</v>
      </c>
      <c r="Y957" s="270"/>
      <c r="Z957" s="270"/>
      <c r="AB957" s="272" t="str">
        <f t="shared" si="137"/>
        <v/>
      </c>
    </row>
    <row r="958" spans="1:28" s="271" customFormat="1" ht="20.25">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5"/>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6"/>
        <v>0</v>
      </c>
      <c r="Y958" s="270"/>
      <c r="Z958" s="270"/>
      <c r="AB958" s="272" t="str">
        <f t="shared" si="137"/>
        <v/>
      </c>
    </row>
    <row r="959" spans="1:28" s="271" customFormat="1" ht="20.25">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5"/>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6"/>
        <v>0</v>
      </c>
      <c r="Y959" s="270"/>
      <c r="Z959" s="270"/>
      <c r="AB959" s="272" t="str">
        <f t="shared" si="137"/>
        <v/>
      </c>
    </row>
    <row r="960" spans="1:28" s="271" customFormat="1" ht="20.25">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5"/>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6"/>
        <v>0</v>
      </c>
      <c r="Y960" s="270"/>
      <c r="Z960" s="270"/>
      <c r="AB960" s="272" t="str">
        <f t="shared" si="137"/>
        <v/>
      </c>
    </row>
    <row r="961" spans="1:28" s="271" customFormat="1" ht="20.25">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5"/>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6"/>
        <v>0</v>
      </c>
      <c r="Y961" s="270"/>
      <c r="Z961" s="270"/>
      <c r="AB961" s="272" t="str">
        <f t="shared" si="137"/>
        <v/>
      </c>
    </row>
    <row r="962" spans="1:28" s="271" customFormat="1" ht="20.25">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5"/>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6"/>
        <v>0</v>
      </c>
      <c r="Y962" s="270"/>
      <c r="Z962" s="270"/>
      <c r="AB962" s="272" t="str">
        <f t="shared" si="137"/>
        <v/>
      </c>
    </row>
    <row r="963" spans="1:28" s="271" customFormat="1" ht="20.25">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5"/>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6"/>
        <v>0</v>
      </c>
      <c r="Y963" s="270"/>
      <c r="Z963" s="270"/>
      <c r="AB963" s="272" t="str">
        <f t="shared" si="137"/>
        <v/>
      </c>
    </row>
    <row r="964" spans="1:28" s="271" customFormat="1" ht="20.25">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5"/>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6"/>
        <v>0</v>
      </c>
      <c r="Y964" s="270"/>
      <c r="Z964" s="270"/>
      <c r="AB964" s="272" t="str">
        <f t="shared" si="137"/>
        <v/>
      </c>
    </row>
    <row r="965" spans="1:28" s="271" customFormat="1" ht="20.25">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5"/>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6"/>
        <v>0</v>
      </c>
      <c r="Y965" s="270"/>
      <c r="Z965" s="270"/>
      <c r="AB965" s="272" t="str">
        <f t="shared" si="137"/>
        <v/>
      </c>
    </row>
    <row r="966" spans="1:28" s="271" customFormat="1" ht="20.25">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5"/>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6"/>
        <v>0</v>
      </c>
      <c r="Y966" s="270"/>
      <c r="Z966" s="270"/>
      <c r="AB966" s="272" t="str">
        <f t="shared" si="137"/>
        <v/>
      </c>
    </row>
    <row r="967" spans="1:28" s="271" customFormat="1" ht="20.25">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5"/>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6"/>
        <v>0</v>
      </c>
      <c r="Y967" s="270"/>
      <c r="Z967" s="270"/>
      <c r="AB967" s="272" t="str">
        <f t="shared" si="137"/>
        <v/>
      </c>
    </row>
    <row r="968" spans="1:28" s="271" customFormat="1" ht="20.25">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5"/>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6"/>
        <v>0</v>
      </c>
      <c r="Y968" s="270"/>
      <c r="Z968" s="270"/>
      <c r="AB968" s="272" t="str">
        <f t="shared" si="137"/>
        <v/>
      </c>
    </row>
    <row r="969" spans="1:28" s="271" customFormat="1" ht="20.25">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5"/>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6"/>
        <v>0</v>
      </c>
      <c r="Y969" s="270"/>
      <c r="Z969" s="270"/>
      <c r="AB969" s="272" t="str">
        <f t="shared" si="137"/>
        <v/>
      </c>
    </row>
    <row r="970" spans="1:28" s="271" customFormat="1" ht="20.25">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5"/>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6"/>
        <v>0</v>
      </c>
      <c r="Y970" s="270"/>
      <c r="Z970" s="270"/>
      <c r="AB970" s="272" t="str">
        <f t="shared" si="137"/>
        <v/>
      </c>
    </row>
    <row r="971" spans="1:28" s="271" customFormat="1" ht="20.25">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5"/>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6"/>
        <v>0</v>
      </c>
      <c r="Y971" s="270"/>
      <c r="Z971" s="270"/>
      <c r="AB971" s="272" t="str">
        <f t="shared" si="137"/>
        <v/>
      </c>
    </row>
    <row r="972" spans="1:28" s="271" customFormat="1" ht="20.25">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5"/>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6"/>
        <v>0</v>
      </c>
      <c r="Y972" s="270"/>
      <c r="Z972" s="270"/>
      <c r="AB972" s="272" t="str">
        <f t="shared" si="137"/>
        <v/>
      </c>
    </row>
    <row r="973" spans="1:28" s="271" customFormat="1" ht="20.25">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5"/>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6"/>
        <v>0</v>
      </c>
      <c r="Y973" s="270"/>
      <c r="Z973" s="270"/>
      <c r="AB973" s="272" t="str">
        <f t="shared" si="137"/>
        <v/>
      </c>
    </row>
    <row r="974" spans="1:28" s="271" customFormat="1" ht="20.25">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5"/>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6"/>
        <v>0</v>
      </c>
      <c r="Y974" s="270"/>
      <c r="Z974" s="270"/>
      <c r="AB974" s="272" t="str">
        <f t="shared" si="137"/>
        <v/>
      </c>
    </row>
    <row r="975" spans="1:28" s="271" customFormat="1" ht="20.25">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5"/>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6"/>
        <v>0</v>
      </c>
      <c r="Y975" s="270"/>
      <c r="Z975" s="270"/>
      <c r="AB975" s="272" t="str">
        <f t="shared" si="137"/>
        <v/>
      </c>
    </row>
    <row r="976" spans="1:28" s="271" customFormat="1" ht="20.25">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5"/>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6"/>
        <v>0</v>
      </c>
      <c r="Y976" s="270"/>
      <c r="Z976" s="270"/>
      <c r="AB976" s="272" t="str">
        <f t="shared" si="137"/>
        <v/>
      </c>
    </row>
    <row r="977" spans="1:28" s="271" customFormat="1" ht="20.25">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5"/>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6"/>
        <v>0</v>
      </c>
      <c r="Y977" s="270"/>
      <c r="Z977" s="270"/>
      <c r="AB977" s="272" t="str">
        <f t="shared" si="137"/>
        <v/>
      </c>
    </row>
    <row r="978" spans="1:28" s="271" customFormat="1" ht="20.25">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5"/>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6"/>
        <v>0</v>
      </c>
      <c r="Y978" s="270"/>
      <c r="Z978" s="270"/>
      <c r="AB978" s="272" t="str">
        <f t="shared" si="137"/>
        <v/>
      </c>
    </row>
    <row r="979" spans="1:28" s="271" customFormat="1" ht="20.25">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5"/>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6"/>
        <v>0</v>
      </c>
      <c r="Y979" s="270"/>
      <c r="Z979" s="270"/>
      <c r="AB979" s="272" t="str">
        <f t="shared" si="137"/>
        <v/>
      </c>
    </row>
    <row r="980" spans="1:28" s="271" customFormat="1" ht="20.25">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5"/>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6"/>
        <v>0</v>
      </c>
      <c r="Y980" s="270"/>
      <c r="Z980" s="270"/>
      <c r="AB980" s="272" t="str">
        <f t="shared" si="137"/>
        <v/>
      </c>
    </row>
    <row r="981" spans="1:28" s="271" customFormat="1" ht="20.25">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5"/>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6"/>
        <v>0</v>
      </c>
      <c r="Y981" s="270"/>
      <c r="Z981" s="270"/>
      <c r="AB981" s="272" t="str">
        <f t="shared" si="137"/>
        <v/>
      </c>
    </row>
    <row r="982" spans="1:28" s="271" customFormat="1" ht="20.25">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5"/>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6"/>
        <v>0</v>
      </c>
      <c r="Y982" s="270"/>
      <c r="Z982" s="270"/>
      <c r="AB982" s="272" t="str">
        <f t="shared" si="137"/>
        <v/>
      </c>
    </row>
    <row r="983" spans="1:28" s="271" customFormat="1" ht="20.25">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5"/>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6"/>
        <v>0</v>
      </c>
      <c r="Y983" s="270"/>
      <c r="Z983" s="270"/>
      <c r="AB983" s="272" t="str">
        <f t="shared" si="137"/>
        <v/>
      </c>
    </row>
    <row r="984" spans="1:28" s="271" customFormat="1" ht="20.25">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5"/>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6"/>
        <v>0</v>
      </c>
      <c r="Y984" s="270"/>
      <c r="Z984" s="270"/>
      <c r="AB984" s="272" t="str">
        <f t="shared" si="137"/>
        <v/>
      </c>
    </row>
    <row r="985" spans="1:28" s="271" customFormat="1" ht="20.25">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5"/>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6"/>
        <v>0</v>
      </c>
      <c r="Y985" s="270"/>
      <c r="Z985" s="270"/>
      <c r="AB985" s="272" t="str">
        <f t="shared" si="137"/>
        <v/>
      </c>
    </row>
    <row r="986" spans="1:28" s="271" customFormat="1" ht="20.25">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5"/>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6"/>
        <v>0</v>
      </c>
      <c r="Y986" s="270"/>
      <c r="Z986" s="270"/>
      <c r="AB986" s="272" t="str">
        <f t="shared" si="137"/>
        <v/>
      </c>
    </row>
    <row r="987" spans="1:28" s="271" customFormat="1" ht="20.25">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ref="S987:S1017" ca="1" si="138">IF(B987="","",IF(ISERROR(MATCH($E987,CL,0)),"Unknown",INDIRECT("'C'!$A$"&amp;MATCH($E987,CL,0)+1)))</f>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ref="X987:X1017" ca="1" si="139">IF(AND(C987="Smelter not listed",OR(LEN(D987)=0,LEN(E987)=0)),1,0)</f>
        <v>0</v>
      </c>
      <c r="Y987" s="270"/>
      <c r="Z987" s="270"/>
      <c r="AB987" s="272" t="str">
        <f t="shared" ref="AB987:AB1017" si="140">B987&amp;C987</f>
        <v/>
      </c>
    </row>
    <row r="988" spans="1:28" s="271" customFormat="1" ht="20.25">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ca="1" si="138"/>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ca="1" si="139"/>
        <v>0</v>
      </c>
      <c r="Y988" s="270"/>
      <c r="Z988" s="270"/>
      <c r="AB988" s="272" t="str">
        <f t="shared" si="140"/>
        <v/>
      </c>
    </row>
    <row r="989" spans="1:28" s="271" customFormat="1" ht="20.25">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38"/>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39"/>
        <v>0</v>
      </c>
      <c r="Y989" s="270"/>
      <c r="Z989" s="270"/>
      <c r="AB989" s="272" t="str">
        <f t="shared" si="140"/>
        <v/>
      </c>
    </row>
    <row r="990" spans="1:28" s="271" customFormat="1" ht="20.25">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38"/>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39"/>
        <v>0</v>
      </c>
      <c r="Y990" s="270"/>
      <c r="Z990" s="270"/>
      <c r="AB990" s="272" t="str">
        <f t="shared" si="140"/>
        <v/>
      </c>
    </row>
    <row r="991" spans="1:28" s="271" customFormat="1" ht="20.25">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38"/>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39"/>
        <v>0</v>
      </c>
      <c r="Y991" s="270"/>
      <c r="Z991" s="270"/>
      <c r="AB991" s="272" t="str">
        <f t="shared" si="140"/>
        <v/>
      </c>
    </row>
    <row r="992" spans="1:28" s="271" customFormat="1" ht="20.25">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38"/>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39"/>
        <v>0</v>
      </c>
      <c r="Y992" s="270"/>
      <c r="Z992" s="270"/>
      <c r="AB992" s="272" t="str">
        <f t="shared" si="140"/>
        <v/>
      </c>
    </row>
    <row r="993" spans="1:28" s="271" customFormat="1" ht="20.25">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38"/>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39"/>
        <v>0</v>
      </c>
      <c r="Y993" s="270"/>
      <c r="Z993" s="270"/>
      <c r="AB993" s="272" t="str">
        <f t="shared" si="140"/>
        <v/>
      </c>
    </row>
    <row r="994" spans="1:28" s="271" customFormat="1" ht="20.25">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38"/>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39"/>
        <v>0</v>
      </c>
      <c r="Y994" s="270"/>
      <c r="Z994" s="270"/>
      <c r="AB994" s="272" t="str">
        <f t="shared" si="140"/>
        <v/>
      </c>
    </row>
    <row r="995" spans="1:28" s="271" customFormat="1" ht="20.25">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38"/>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39"/>
        <v>0</v>
      </c>
      <c r="Y995" s="270"/>
      <c r="Z995" s="270"/>
      <c r="AB995" s="272" t="str">
        <f t="shared" si="140"/>
        <v/>
      </c>
    </row>
    <row r="996" spans="1:28" s="271" customFormat="1" ht="20.25">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38"/>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39"/>
        <v>0</v>
      </c>
      <c r="Y996" s="270"/>
      <c r="Z996" s="270"/>
      <c r="AB996" s="272" t="str">
        <f t="shared" si="140"/>
        <v/>
      </c>
    </row>
    <row r="997" spans="1:28" s="271" customFormat="1" ht="20.25">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38"/>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39"/>
        <v>0</v>
      </c>
      <c r="Y997" s="270"/>
      <c r="Z997" s="270"/>
      <c r="AB997" s="272" t="str">
        <f t="shared" si="140"/>
        <v/>
      </c>
    </row>
    <row r="998" spans="1:28" s="271" customFormat="1" ht="20.25">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38"/>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39"/>
        <v>0</v>
      </c>
      <c r="Y998" s="270"/>
      <c r="Z998" s="270"/>
      <c r="AB998" s="272" t="str">
        <f t="shared" si="140"/>
        <v/>
      </c>
    </row>
    <row r="999" spans="1:28" s="271" customFormat="1" ht="20.25">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38"/>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39"/>
        <v>0</v>
      </c>
      <c r="Y999" s="270"/>
      <c r="Z999" s="270"/>
      <c r="AB999" s="272" t="str">
        <f t="shared" si="140"/>
        <v/>
      </c>
    </row>
    <row r="1000" spans="1:28" s="271" customFormat="1" ht="20.25">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38"/>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39"/>
        <v>0</v>
      </c>
      <c r="Y1000" s="270"/>
      <c r="Z1000" s="270"/>
      <c r="AB1000" s="272" t="str">
        <f t="shared" si="140"/>
        <v/>
      </c>
    </row>
    <row r="1001" spans="1:28" s="271" customFormat="1" ht="20.25">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38"/>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39"/>
        <v>0</v>
      </c>
      <c r="Y1001" s="270"/>
      <c r="Z1001" s="270"/>
      <c r="AB1001" s="272" t="str">
        <f t="shared" si="140"/>
        <v/>
      </c>
    </row>
    <row r="1002" spans="1:28" s="271" customFormat="1" ht="20.25">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38"/>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39"/>
        <v>0</v>
      </c>
      <c r="Y1002" s="270"/>
      <c r="Z1002" s="270"/>
      <c r="AB1002" s="272" t="str">
        <f t="shared" si="140"/>
        <v/>
      </c>
    </row>
    <row r="1003" spans="1:28" s="271" customFormat="1" ht="20.25">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38"/>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39"/>
        <v>0</v>
      </c>
      <c r="Y1003" s="270"/>
      <c r="Z1003" s="270"/>
      <c r="AB1003" s="272" t="str">
        <f t="shared" si="140"/>
        <v/>
      </c>
    </row>
    <row r="1004" spans="1:28" s="271" customFormat="1" ht="20.25">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38"/>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39"/>
        <v>0</v>
      </c>
      <c r="Y1004" s="270"/>
      <c r="Z1004" s="270"/>
      <c r="AB1004" s="272" t="str">
        <f t="shared" si="140"/>
        <v/>
      </c>
    </row>
    <row r="1005" spans="1:28" s="271" customFormat="1" ht="20.25">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38"/>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39"/>
        <v>0</v>
      </c>
      <c r="Y1005" s="270"/>
      <c r="Z1005" s="270"/>
      <c r="AB1005" s="272" t="str">
        <f t="shared" si="140"/>
        <v/>
      </c>
    </row>
    <row r="1006" spans="1:28" s="271" customFormat="1" ht="20.25">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38"/>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39"/>
        <v>0</v>
      </c>
      <c r="Y1006" s="270"/>
      <c r="Z1006" s="270"/>
      <c r="AB1006" s="272" t="str">
        <f t="shared" si="140"/>
        <v/>
      </c>
    </row>
    <row r="1007" spans="1:28" s="271" customFormat="1" ht="20.25">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38"/>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39"/>
        <v>0</v>
      </c>
      <c r="Y1007" s="270"/>
      <c r="Z1007" s="270"/>
      <c r="AB1007" s="272" t="str">
        <f t="shared" si="140"/>
        <v/>
      </c>
    </row>
    <row r="1008" spans="1:28" s="271" customFormat="1" ht="20.25">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38"/>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39"/>
        <v>0</v>
      </c>
      <c r="Y1008" s="270"/>
      <c r="Z1008" s="270"/>
      <c r="AB1008" s="272" t="str">
        <f t="shared" si="140"/>
        <v/>
      </c>
    </row>
    <row r="1009" spans="1:28" s="271" customFormat="1" ht="20.25">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38"/>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39"/>
        <v>0</v>
      </c>
      <c r="Y1009" s="270"/>
      <c r="Z1009" s="270"/>
      <c r="AB1009" s="272" t="str">
        <f t="shared" si="140"/>
        <v/>
      </c>
    </row>
    <row r="1010" spans="1:28" s="271" customFormat="1" ht="20.25">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38"/>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39"/>
        <v>0</v>
      </c>
      <c r="Y1010" s="270"/>
      <c r="Z1010" s="270"/>
      <c r="AB1010" s="272" t="str">
        <f t="shared" si="140"/>
        <v/>
      </c>
    </row>
    <row r="1011" spans="1:28" s="271" customFormat="1" ht="20.25">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38"/>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39"/>
        <v>0</v>
      </c>
      <c r="Y1011" s="270"/>
      <c r="Z1011" s="270"/>
      <c r="AB1011" s="272" t="str">
        <f t="shared" si="140"/>
        <v/>
      </c>
    </row>
    <row r="1012" spans="1:28" s="271" customFormat="1" ht="20.25">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38"/>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39"/>
        <v>0</v>
      </c>
      <c r="Y1012" s="270"/>
      <c r="Z1012" s="270"/>
      <c r="AB1012" s="272" t="str">
        <f t="shared" si="140"/>
        <v/>
      </c>
    </row>
    <row r="1013" spans="1:28" s="271" customFormat="1" ht="20.25">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38"/>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39"/>
        <v>0</v>
      </c>
      <c r="Y1013" s="270"/>
      <c r="Z1013" s="270"/>
      <c r="AB1013" s="272" t="str">
        <f t="shared" si="140"/>
        <v/>
      </c>
    </row>
    <row r="1014" spans="1:28" s="271" customFormat="1" ht="20.25">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38"/>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39"/>
        <v>0</v>
      </c>
      <c r="Y1014" s="270"/>
      <c r="Z1014" s="270"/>
      <c r="AB1014" s="272" t="str">
        <f t="shared" si="140"/>
        <v/>
      </c>
    </row>
    <row r="1015" spans="1:28" s="271" customFormat="1" ht="20.25">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38"/>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39"/>
        <v>0</v>
      </c>
      <c r="Y1015" s="270"/>
      <c r="Z1015" s="270"/>
      <c r="AB1015" s="272" t="str">
        <f t="shared" si="140"/>
        <v/>
      </c>
    </row>
    <row r="1016" spans="1:28" s="271" customFormat="1" ht="20.25">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38"/>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39"/>
        <v>0</v>
      </c>
      <c r="Y1016" s="270"/>
      <c r="Z1016" s="270"/>
      <c r="AB1016" s="272" t="str">
        <f t="shared" si="140"/>
        <v/>
      </c>
    </row>
    <row r="1017" spans="1:28" s="271" customFormat="1" ht="20.25">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38"/>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39"/>
        <v>0</v>
      </c>
      <c r="Y1017" s="270"/>
      <c r="Z1017" s="270"/>
      <c r="AB1017" s="272" t="str">
        <f t="shared" si="140"/>
        <v/>
      </c>
    </row>
    <row r="1018" spans="1:28" s="271" customFormat="1" ht="20.25">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ref="S1018" ca="1" si="141">IF(B1018="","",IF(ISERROR(MATCH($E1018,CL,0)),"Unknown",INDIRECT("'C'!$A$"&amp;MATCH($E1018,CL,0)+1)))</f>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ref="X1018" ca="1" si="142">IF(AND(C1018="Smelter not listed",OR(LEN(D1018)=0,LEN(E1018)=0)),1,0)</f>
        <v>0</v>
      </c>
      <c r="Y1018" s="270"/>
      <c r="Z1018" s="270"/>
      <c r="AB1018" s="272" t="str">
        <f t="shared" ref="AB1018" si="143">B1018&amp;C1018</f>
        <v/>
      </c>
    </row>
    <row r="1019" spans="1:28" s="271" customFormat="1" ht="20.25">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S1050"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X1050" ca="1" si="145">IF(AND(C1019="Smelter not listed",OR(LEN(D1019)=0,LEN(E1019)=0)),1,0)</f>
        <v>0</v>
      </c>
      <c r="Y1019" s="270"/>
      <c r="Z1019" s="270"/>
      <c r="AB1019" s="272" t="str">
        <f t="shared" ref="AB1019:AB1050" si="146">B1019&amp;C1019</f>
        <v/>
      </c>
    </row>
    <row r="1020" spans="1:28" s="271" customFormat="1" ht="20.25">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ca="1" si="144"/>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ca="1" si="145"/>
        <v>0</v>
      </c>
      <c r="Y1020" s="270"/>
      <c r="Z1020" s="270"/>
      <c r="AB1020" s="272" t="str">
        <f t="shared" si="146"/>
        <v/>
      </c>
    </row>
    <row r="1021" spans="1:28" s="271" customFormat="1" ht="20.25">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4"/>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5"/>
        <v>0</v>
      </c>
      <c r="Y1021" s="270"/>
      <c r="Z1021" s="270"/>
      <c r="AB1021" s="272" t="str">
        <f t="shared" si="146"/>
        <v/>
      </c>
    </row>
    <row r="1022" spans="1:28" s="271" customFormat="1" ht="20.25">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4"/>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5"/>
        <v>0</v>
      </c>
      <c r="Y1022" s="270"/>
      <c r="Z1022" s="270"/>
      <c r="AB1022" s="272" t="str">
        <f t="shared" si="146"/>
        <v/>
      </c>
    </row>
    <row r="1023" spans="1:28" s="271" customFormat="1" ht="20.25">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4"/>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5"/>
        <v>0</v>
      </c>
      <c r="Y1023" s="270"/>
      <c r="Z1023" s="270"/>
      <c r="AB1023" s="272" t="str">
        <f t="shared" si="146"/>
        <v/>
      </c>
    </row>
    <row r="1024" spans="1:28" s="271" customFormat="1" ht="20.25">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4"/>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5"/>
        <v>0</v>
      </c>
      <c r="Y1024" s="270"/>
      <c r="Z1024" s="270"/>
      <c r="AB1024" s="272" t="str">
        <f t="shared" si="146"/>
        <v/>
      </c>
    </row>
    <row r="1025" spans="1:28" s="271" customFormat="1" ht="20.25">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4"/>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5"/>
        <v>0</v>
      </c>
      <c r="Y1025" s="270"/>
      <c r="Z1025" s="270"/>
      <c r="AB1025" s="272" t="str">
        <f t="shared" si="146"/>
        <v/>
      </c>
    </row>
    <row r="1026" spans="1:28" s="271" customFormat="1" ht="20.25">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4"/>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5"/>
        <v>0</v>
      </c>
      <c r="Y1026" s="270"/>
      <c r="Z1026" s="270"/>
      <c r="AB1026" s="272" t="str">
        <f t="shared" si="146"/>
        <v/>
      </c>
    </row>
    <row r="1027" spans="1:28" s="271" customFormat="1" ht="20.25">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4"/>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5"/>
        <v>0</v>
      </c>
      <c r="Y1027" s="270"/>
      <c r="Z1027" s="270"/>
      <c r="AB1027" s="272" t="str">
        <f t="shared" si="146"/>
        <v/>
      </c>
    </row>
    <row r="1028" spans="1:28" s="271" customFormat="1" ht="20.25">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4"/>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5"/>
        <v>0</v>
      </c>
      <c r="Y1028" s="270"/>
      <c r="Z1028" s="270"/>
      <c r="AB1028" s="272" t="str">
        <f t="shared" si="146"/>
        <v/>
      </c>
    </row>
    <row r="1029" spans="1:28" s="271" customFormat="1" ht="20.25">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4"/>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5"/>
        <v>0</v>
      </c>
      <c r="Y1029" s="270"/>
      <c r="Z1029" s="270"/>
      <c r="AB1029" s="272" t="str">
        <f t="shared" si="146"/>
        <v/>
      </c>
    </row>
    <row r="1030" spans="1:28" s="271" customFormat="1" ht="20.25">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4"/>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5"/>
        <v>0</v>
      </c>
      <c r="Y1030" s="270"/>
      <c r="Z1030" s="270"/>
      <c r="AB1030" s="272" t="str">
        <f t="shared" si="146"/>
        <v/>
      </c>
    </row>
    <row r="1031" spans="1:28" s="271" customFormat="1" ht="20.25">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4"/>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5"/>
        <v>0</v>
      </c>
      <c r="Y1031" s="270"/>
      <c r="Z1031" s="270"/>
      <c r="AB1031" s="272" t="str">
        <f t="shared" si="146"/>
        <v/>
      </c>
    </row>
    <row r="1032" spans="1:28" s="271" customFormat="1" ht="20.25">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4"/>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5"/>
        <v>0</v>
      </c>
      <c r="Y1032" s="270"/>
      <c r="Z1032" s="270"/>
      <c r="AB1032" s="272" t="str">
        <f t="shared" si="146"/>
        <v/>
      </c>
    </row>
    <row r="1033" spans="1:28" s="271" customFormat="1" ht="20.25">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4"/>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5"/>
        <v>0</v>
      </c>
      <c r="Y1033" s="270"/>
      <c r="Z1033" s="270"/>
      <c r="AB1033" s="272" t="str">
        <f t="shared" si="146"/>
        <v/>
      </c>
    </row>
    <row r="1034" spans="1:28" s="271" customFormat="1" ht="20.25">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4"/>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5"/>
        <v>0</v>
      </c>
      <c r="Y1034" s="270"/>
      <c r="Z1034" s="270"/>
      <c r="AB1034" s="272" t="str">
        <f t="shared" si="146"/>
        <v/>
      </c>
    </row>
    <row r="1035" spans="1:28" s="271" customFormat="1" ht="20.25">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4"/>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5"/>
        <v>0</v>
      </c>
      <c r="Y1035" s="270"/>
      <c r="Z1035" s="270"/>
      <c r="AB1035" s="272" t="str">
        <f t="shared" si="146"/>
        <v/>
      </c>
    </row>
    <row r="1036" spans="1:28" s="271" customFormat="1" ht="20.25">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4"/>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5"/>
        <v>0</v>
      </c>
      <c r="Y1036" s="270"/>
      <c r="Z1036" s="270"/>
      <c r="AB1036" s="272" t="str">
        <f t="shared" si="146"/>
        <v/>
      </c>
    </row>
    <row r="1037" spans="1:28" s="271" customFormat="1" ht="20.25">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4"/>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5"/>
        <v>0</v>
      </c>
      <c r="Y1037" s="270"/>
      <c r="Z1037" s="270"/>
      <c r="AB1037" s="272" t="str">
        <f t="shared" si="146"/>
        <v/>
      </c>
    </row>
    <row r="1038" spans="1:28" s="271" customFormat="1" ht="20.25">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4"/>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5"/>
        <v>0</v>
      </c>
      <c r="Y1038" s="270"/>
      <c r="Z1038" s="270"/>
      <c r="AB1038" s="272" t="str">
        <f t="shared" si="146"/>
        <v/>
      </c>
    </row>
    <row r="1039" spans="1:28" s="271" customFormat="1" ht="20.25">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4"/>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5"/>
        <v>0</v>
      </c>
      <c r="Y1039" s="270"/>
      <c r="Z1039" s="270"/>
      <c r="AB1039" s="272" t="str">
        <f t="shared" si="146"/>
        <v/>
      </c>
    </row>
    <row r="1040" spans="1:28" s="271" customFormat="1" ht="20.25">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4"/>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5"/>
        <v>0</v>
      </c>
      <c r="Y1040" s="270"/>
      <c r="Z1040" s="270"/>
      <c r="AB1040" s="272" t="str">
        <f t="shared" si="146"/>
        <v/>
      </c>
    </row>
    <row r="1041" spans="1:28" s="271" customFormat="1" ht="20.25">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4"/>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5"/>
        <v>0</v>
      </c>
      <c r="Y1041" s="270"/>
      <c r="Z1041" s="270"/>
      <c r="AB1041" s="272" t="str">
        <f t="shared" si="146"/>
        <v/>
      </c>
    </row>
    <row r="1042" spans="1:28" s="271" customFormat="1" ht="20.25">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4"/>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5"/>
        <v>0</v>
      </c>
      <c r="Y1042" s="270"/>
      <c r="Z1042" s="270"/>
      <c r="AB1042" s="272" t="str">
        <f t="shared" si="146"/>
        <v/>
      </c>
    </row>
    <row r="1043" spans="1:28" s="271" customFormat="1" ht="20.25">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4"/>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5"/>
        <v>0</v>
      </c>
      <c r="Y1043" s="270"/>
      <c r="Z1043" s="270"/>
      <c r="AB1043" s="272" t="str">
        <f t="shared" si="146"/>
        <v/>
      </c>
    </row>
    <row r="1044" spans="1:28" s="271" customFormat="1" ht="20.25">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4"/>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5"/>
        <v>0</v>
      </c>
      <c r="Y1044" s="270"/>
      <c r="Z1044" s="270"/>
      <c r="AB1044" s="272" t="str">
        <f t="shared" si="146"/>
        <v/>
      </c>
    </row>
    <row r="1045" spans="1:28" s="271" customFormat="1" ht="20.25">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4"/>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5"/>
        <v>0</v>
      </c>
      <c r="Y1045" s="270"/>
      <c r="Z1045" s="270"/>
      <c r="AB1045" s="272" t="str">
        <f t="shared" si="146"/>
        <v/>
      </c>
    </row>
    <row r="1046" spans="1:28" s="271" customFormat="1" ht="20.25">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4"/>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5"/>
        <v>0</v>
      </c>
      <c r="Y1046" s="270"/>
      <c r="Z1046" s="270"/>
      <c r="AB1046" s="272" t="str">
        <f t="shared" si="146"/>
        <v/>
      </c>
    </row>
    <row r="1047" spans="1:28" s="271" customFormat="1" ht="20.25">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4"/>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5"/>
        <v>0</v>
      </c>
      <c r="Y1047" s="270"/>
      <c r="Z1047" s="270"/>
      <c r="AB1047" s="272" t="str">
        <f t="shared" si="146"/>
        <v/>
      </c>
    </row>
    <row r="1048" spans="1:28" s="271" customFormat="1" ht="20.25">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4"/>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5"/>
        <v>0</v>
      </c>
      <c r="Y1048" s="270"/>
      <c r="Z1048" s="270"/>
      <c r="AB1048" s="272" t="str">
        <f t="shared" si="146"/>
        <v/>
      </c>
    </row>
    <row r="1049" spans="1:28" s="271" customFormat="1" ht="20.25">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4"/>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5"/>
        <v>0</v>
      </c>
      <c r="Y1049" s="270"/>
      <c r="Z1049" s="270"/>
      <c r="AB1049" s="272" t="str">
        <f t="shared" si="146"/>
        <v/>
      </c>
    </row>
    <row r="1050" spans="1:28" s="271" customFormat="1" ht="20.25">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4"/>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5"/>
        <v>0</v>
      </c>
      <c r="Y1050" s="270"/>
      <c r="Z1050" s="270"/>
      <c r="AB1050" s="272" t="str">
        <f t="shared" si="146"/>
        <v/>
      </c>
    </row>
    <row r="1051" spans="1:28" s="271" customFormat="1" ht="20.25">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ref="S1051:S1081" ca="1" si="147">IF(B1051="","",IF(ISERROR(MATCH($E1051,CL,0)),"Unknown",INDIRECT("'C'!$A$"&amp;MATCH($E1051,CL,0)+1)))</f>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ref="X1051:X1081" ca="1" si="148">IF(AND(C1051="Smelter not listed",OR(LEN(D1051)=0,LEN(E1051)=0)),1,0)</f>
        <v>0</v>
      </c>
      <c r="Y1051" s="270"/>
      <c r="Z1051" s="270"/>
      <c r="AB1051" s="272" t="str">
        <f t="shared" ref="AB1051:AB1081" si="149">B1051&amp;C1051</f>
        <v/>
      </c>
    </row>
    <row r="1052" spans="1:28" s="271" customFormat="1" ht="20.25">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ca="1" si="147"/>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ca="1" si="148"/>
        <v>0</v>
      </c>
      <c r="Y1052" s="270"/>
      <c r="Z1052" s="270"/>
      <c r="AB1052" s="272" t="str">
        <f t="shared" si="149"/>
        <v/>
      </c>
    </row>
    <row r="1053" spans="1:28" s="271" customFormat="1" ht="20.25">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47"/>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48"/>
        <v>0</v>
      </c>
      <c r="Y1053" s="270"/>
      <c r="Z1053" s="270"/>
      <c r="AB1053" s="272" t="str">
        <f t="shared" si="149"/>
        <v/>
      </c>
    </row>
    <row r="1054" spans="1:28" s="271" customFormat="1" ht="20.25">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47"/>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48"/>
        <v>0</v>
      </c>
      <c r="Y1054" s="270"/>
      <c r="Z1054" s="270"/>
      <c r="AB1054" s="272" t="str">
        <f t="shared" si="149"/>
        <v/>
      </c>
    </row>
    <row r="1055" spans="1:28" s="271" customFormat="1" ht="20.25">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47"/>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48"/>
        <v>0</v>
      </c>
      <c r="Y1055" s="270"/>
      <c r="Z1055" s="270"/>
      <c r="AB1055" s="272" t="str">
        <f t="shared" si="149"/>
        <v/>
      </c>
    </row>
    <row r="1056" spans="1:28" s="271" customFormat="1" ht="20.25">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47"/>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48"/>
        <v>0</v>
      </c>
      <c r="Y1056" s="270"/>
      <c r="Z1056" s="270"/>
      <c r="AB1056" s="272" t="str">
        <f t="shared" si="149"/>
        <v/>
      </c>
    </row>
    <row r="1057" spans="1:28" s="271" customFormat="1" ht="20.25">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47"/>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48"/>
        <v>0</v>
      </c>
      <c r="Y1057" s="270"/>
      <c r="Z1057" s="270"/>
      <c r="AB1057" s="272" t="str">
        <f t="shared" si="149"/>
        <v/>
      </c>
    </row>
    <row r="1058" spans="1:28" s="271" customFormat="1" ht="20.25">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47"/>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48"/>
        <v>0</v>
      </c>
      <c r="Y1058" s="270"/>
      <c r="Z1058" s="270"/>
      <c r="AB1058" s="272" t="str">
        <f t="shared" si="149"/>
        <v/>
      </c>
    </row>
    <row r="1059" spans="1:28" s="271" customFormat="1" ht="20.25">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47"/>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48"/>
        <v>0</v>
      </c>
      <c r="Y1059" s="270"/>
      <c r="Z1059" s="270"/>
      <c r="AB1059" s="272" t="str">
        <f t="shared" si="149"/>
        <v/>
      </c>
    </row>
    <row r="1060" spans="1:28" s="271" customFormat="1" ht="20.25">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47"/>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48"/>
        <v>0</v>
      </c>
      <c r="Y1060" s="270"/>
      <c r="Z1060" s="270"/>
      <c r="AB1060" s="272" t="str">
        <f t="shared" si="149"/>
        <v/>
      </c>
    </row>
    <row r="1061" spans="1:28" s="271" customFormat="1" ht="20.25">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47"/>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48"/>
        <v>0</v>
      </c>
      <c r="Y1061" s="270"/>
      <c r="Z1061" s="270"/>
      <c r="AB1061" s="272" t="str">
        <f t="shared" si="149"/>
        <v/>
      </c>
    </row>
    <row r="1062" spans="1:28" s="271" customFormat="1" ht="20.25">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47"/>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48"/>
        <v>0</v>
      </c>
      <c r="Y1062" s="270"/>
      <c r="Z1062" s="270"/>
      <c r="AB1062" s="272" t="str">
        <f t="shared" si="149"/>
        <v/>
      </c>
    </row>
    <row r="1063" spans="1:28" s="271" customFormat="1" ht="20.25">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47"/>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48"/>
        <v>0</v>
      </c>
      <c r="Y1063" s="270"/>
      <c r="Z1063" s="270"/>
      <c r="AB1063" s="272" t="str">
        <f t="shared" si="149"/>
        <v/>
      </c>
    </row>
    <row r="1064" spans="1:28" s="271" customFormat="1" ht="20.25">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47"/>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48"/>
        <v>0</v>
      </c>
      <c r="Y1064" s="270"/>
      <c r="Z1064" s="270"/>
      <c r="AB1064" s="272" t="str">
        <f t="shared" si="149"/>
        <v/>
      </c>
    </row>
    <row r="1065" spans="1:28" s="271" customFormat="1" ht="20.25">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47"/>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48"/>
        <v>0</v>
      </c>
      <c r="Y1065" s="270"/>
      <c r="Z1065" s="270"/>
      <c r="AB1065" s="272" t="str">
        <f t="shared" si="149"/>
        <v/>
      </c>
    </row>
    <row r="1066" spans="1:28" s="271" customFormat="1" ht="20.25">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47"/>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48"/>
        <v>0</v>
      </c>
      <c r="Y1066" s="270"/>
      <c r="Z1066" s="270"/>
      <c r="AB1066" s="272" t="str">
        <f t="shared" si="149"/>
        <v/>
      </c>
    </row>
    <row r="1067" spans="1:28" s="271" customFormat="1" ht="20.25">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47"/>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48"/>
        <v>0</v>
      </c>
      <c r="Y1067" s="270"/>
      <c r="Z1067" s="270"/>
      <c r="AB1067" s="272" t="str">
        <f t="shared" si="149"/>
        <v/>
      </c>
    </row>
    <row r="1068" spans="1:28" s="271" customFormat="1" ht="20.25">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47"/>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48"/>
        <v>0</v>
      </c>
      <c r="Y1068" s="270"/>
      <c r="Z1068" s="270"/>
      <c r="AB1068" s="272" t="str">
        <f t="shared" si="149"/>
        <v/>
      </c>
    </row>
    <row r="1069" spans="1:28" s="271" customFormat="1" ht="20.25">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47"/>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48"/>
        <v>0</v>
      </c>
      <c r="Y1069" s="270"/>
      <c r="Z1069" s="270"/>
      <c r="AB1069" s="272" t="str">
        <f t="shared" si="149"/>
        <v/>
      </c>
    </row>
    <row r="1070" spans="1:28" s="271" customFormat="1" ht="20.25">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47"/>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48"/>
        <v>0</v>
      </c>
      <c r="Y1070" s="270"/>
      <c r="Z1070" s="270"/>
      <c r="AB1070" s="272" t="str">
        <f t="shared" si="149"/>
        <v/>
      </c>
    </row>
    <row r="1071" spans="1:28" s="271" customFormat="1" ht="20.25">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47"/>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48"/>
        <v>0</v>
      </c>
      <c r="Y1071" s="270"/>
      <c r="Z1071" s="270"/>
      <c r="AB1071" s="272" t="str">
        <f t="shared" si="149"/>
        <v/>
      </c>
    </row>
    <row r="1072" spans="1:28" s="271" customFormat="1" ht="20.25">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47"/>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48"/>
        <v>0</v>
      </c>
      <c r="Y1072" s="270"/>
      <c r="Z1072" s="270"/>
      <c r="AB1072" s="272" t="str">
        <f t="shared" si="149"/>
        <v/>
      </c>
    </row>
    <row r="1073" spans="1:28" s="271" customFormat="1" ht="20.25">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47"/>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48"/>
        <v>0</v>
      </c>
      <c r="Y1073" s="270"/>
      <c r="Z1073" s="270"/>
      <c r="AB1073" s="272" t="str">
        <f t="shared" si="149"/>
        <v/>
      </c>
    </row>
    <row r="1074" spans="1:28" s="271" customFormat="1" ht="20.25">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47"/>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48"/>
        <v>0</v>
      </c>
      <c r="Y1074" s="270"/>
      <c r="Z1074" s="270"/>
      <c r="AB1074" s="272" t="str">
        <f t="shared" si="149"/>
        <v/>
      </c>
    </row>
    <row r="1075" spans="1:28" s="271" customFormat="1" ht="20.25">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47"/>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48"/>
        <v>0</v>
      </c>
      <c r="Y1075" s="270"/>
      <c r="Z1075" s="270"/>
      <c r="AB1075" s="272" t="str">
        <f t="shared" si="149"/>
        <v/>
      </c>
    </row>
    <row r="1076" spans="1:28" s="271" customFormat="1" ht="20.25">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47"/>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48"/>
        <v>0</v>
      </c>
      <c r="Y1076" s="270"/>
      <c r="Z1076" s="270"/>
      <c r="AB1076" s="272" t="str">
        <f t="shared" si="149"/>
        <v/>
      </c>
    </row>
    <row r="1077" spans="1:28" s="271" customFormat="1" ht="20.25">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47"/>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48"/>
        <v>0</v>
      </c>
      <c r="Y1077" s="270"/>
      <c r="Z1077" s="270"/>
      <c r="AB1077" s="272" t="str">
        <f t="shared" si="149"/>
        <v/>
      </c>
    </row>
    <row r="1078" spans="1:28" s="271" customFormat="1" ht="20.25">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47"/>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48"/>
        <v>0</v>
      </c>
      <c r="Y1078" s="270"/>
      <c r="Z1078" s="270"/>
      <c r="AB1078" s="272" t="str">
        <f t="shared" si="149"/>
        <v/>
      </c>
    </row>
    <row r="1079" spans="1:28" s="271" customFormat="1" ht="20.25">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47"/>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48"/>
        <v>0</v>
      </c>
      <c r="Y1079" s="270"/>
      <c r="Z1079" s="270"/>
      <c r="AB1079" s="272" t="str">
        <f t="shared" si="149"/>
        <v/>
      </c>
    </row>
    <row r="1080" spans="1:28" s="271" customFormat="1" ht="20.25">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47"/>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48"/>
        <v>0</v>
      </c>
      <c r="Y1080" s="270"/>
      <c r="Z1080" s="270"/>
      <c r="AB1080" s="272" t="str">
        <f t="shared" si="149"/>
        <v/>
      </c>
    </row>
    <row r="1081" spans="1:28" s="271" customFormat="1" ht="20.25">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47"/>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48"/>
        <v>0</v>
      </c>
      <c r="Y1081" s="270"/>
      <c r="Z1081" s="270"/>
      <c r="AB1081" s="272" t="str">
        <f t="shared" si="149"/>
        <v/>
      </c>
    </row>
    <row r="1082" spans="1:28" s="271" customFormat="1" ht="20.25">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ref="S1082" ca="1" si="150">IF(B1082="","",IF(ISERROR(MATCH($E1082,CL,0)),"Unknown",INDIRECT("'C'!$A$"&amp;MATCH($E1082,CL,0)+1)))</f>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ref="X1082" ca="1" si="151">IF(AND(C1082="Smelter not listed",OR(LEN(D1082)=0,LEN(E1082)=0)),1,0)</f>
        <v>0</v>
      </c>
      <c r="Y1082" s="270"/>
      <c r="Z1082" s="270"/>
      <c r="AB1082" s="272" t="str">
        <f t="shared" ref="AB1082" si="152">B1082&amp;C1082</f>
        <v/>
      </c>
    </row>
    <row r="1083" spans="1:28" s="271" customFormat="1" ht="20.25">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S1114"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X1114" ca="1" si="154">IF(AND(C1083="Smelter not listed",OR(LEN(D1083)=0,LEN(E1083)=0)),1,0)</f>
        <v>0</v>
      </c>
      <c r="Y1083" s="270"/>
      <c r="Z1083" s="270"/>
      <c r="AB1083" s="272" t="str">
        <f t="shared" ref="AB1083:AB1114" si="155">B1083&amp;C1083</f>
        <v/>
      </c>
    </row>
    <row r="1084" spans="1:28" s="271" customFormat="1" ht="20.25">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ca="1" si="153"/>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ca="1" si="154"/>
        <v>0</v>
      </c>
      <c r="Y1084" s="270"/>
      <c r="Z1084" s="270"/>
      <c r="AB1084" s="272" t="str">
        <f t="shared" si="155"/>
        <v/>
      </c>
    </row>
    <row r="1085" spans="1:28" s="271" customFormat="1" ht="20.25">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3"/>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4"/>
        <v>0</v>
      </c>
      <c r="Y1085" s="270"/>
      <c r="Z1085" s="270"/>
      <c r="AB1085" s="272" t="str">
        <f t="shared" si="155"/>
        <v/>
      </c>
    </row>
    <row r="1086" spans="1:28" s="271" customFormat="1" ht="20.25">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3"/>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4"/>
        <v>0</v>
      </c>
      <c r="Y1086" s="270"/>
      <c r="Z1086" s="270"/>
      <c r="AB1086" s="272" t="str">
        <f t="shared" si="155"/>
        <v/>
      </c>
    </row>
    <row r="1087" spans="1:28" s="271" customFormat="1" ht="20.25">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3"/>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4"/>
        <v>0</v>
      </c>
      <c r="Y1087" s="270"/>
      <c r="Z1087" s="270"/>
      <c r="AB1087" s="272" t="str">
        <f t="shared" si="155"/>
        <v/>
      </c>
    </row>
    <row r="1088" spans="1:28" s="271" customFormat="1" ht="20.25">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3"/>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4"/>
        <v>0</v>
      </c>
      <c r="Y1088" s="270"/>
      <c r="Z1088" s="270"/>
      <c r="AB1088" s="272" t="str">
        <f t="shared" si="155"/>
        <v/>
      </c>
    </row>
    <row r="1089" spans="1:28" s="271" customFormat="1" ht="20.25">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3"/>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4"/>
        <v>0</v>
      </c>
      <c r="Y1089" s="270"/>
      <c r="Z1089" s="270"/>
      <c r="AB1089" s="272" t="str">
        <f t="shared" si="155"/>
        <v/>
      </c>
    </row>
    <row r="1090" spans="1:28" s="271" customFormat="1" ht="20.25">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3"/>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4"/>
        <v>0</v>
      </c>
      <c r="Y1090" s="270"/>
      <c r="Z1090" s="270"/>
      <c r="AB1090" s="272" t="str">
        <f t="shared" si="155"/>
        <v/>
      </c>
    </row>
    <row r="1091" spans="1:28" s="271" customFormat="1" ht="20.25">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3"/>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4"/>
        <v>0</v>
      </c>
      <c r="Y1091" s="270"/>
      <c r="Z1091" s="270"/>
      <c r="AB1091" s="272" t="str">
        <f t="shared" si="155"/>
        <v/>
      </c>
    </row>
    <row r="1092" spans="1:28" s="271" customFormat="1" ht="20.25">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3"/>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4"/>
        <v>0</v>
      </c>
      <c r="Y1092" s="270"/>
      <c r="Z1092" s="270"/>
      <c r="AB1092" s="272" t="str">
        <f t="shared" si="155"/>
        <v/>
      </c>
    </row>
    <row r="1093" spans="1:28" s="271" customFormat="1" ht="20.25">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3"/>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4"/>
        <v>0</v>
      </c>
      <c r="Y1093" s="270"/>
      <c r="Z1093" s="270"/>
      <c r="AB1093" s="272" t="str">
        <f t="shared" si="155"/>
        <v/>
      </c>
    </row>
    <row r="1094" spans="1:28" s="271" customFormat="1" ht="20.25">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3"/>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4"/>
        <v>0</v>
      </c>
      <c r="Y1094" s="270"/>
      <c r="Z1094" s="270"/>
      <c r="AB1094" s="272" t="str">
        <f t="shared" si="155"/>
        <v/>
      </c>
    </row>
    <row r="1095" spans="1:28" s="271" customFormat="1" ht="20.25">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3"/>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4"/>
        <v>0</v>
      </c>
      <c r="Y1095" s="270"/>
      <c r="Z1095" s="270"/>
      <c r="AB1095" s="272" t="str">
        <f t="shared" si="155"/>
        <v/>
      </c>
    </row>
    <row r="1096" spans="1:28" s="271" customFormat="1" ht="20.25">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3"/>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4"/>
        <v>0</v>
      </c>
      <c r="Y1096" s="270"/>
      <c r="Z1096" s="270"/>
      <c r="AB1096" s="272" t="str">
        <f t="shared" si="155"/>
        <v/>
      </c>
    </row>
    <row r="1097" spans="1:28" s="271" customFormat="1" ht="20.25">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3"/>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4"/>
        <v>0</v>
      </c>
      <c r="Y1097" s="270"/>
      <c r="Z1097" s="270"/>
      <c r="AB1097" s="272" t="str">
        <f t="shared" si="155"/>
        <v/>
      </c>
    </row>
    <row r="1098" spans="1:28" s="271" customFormat="1" ht="20.25">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3"/>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4"/>
        <v>0</v>
      </c>
      <c r="Y1098" s="270"/>
      <c r="Z1098" s="270"/>
      <c r="AB1098" s="272" t="str">
        <f t="shared" si="155"/>
        <v/>
      </c>
    </row>
    <row r="1099" spans="1:28" s="271" customFormat="1" ht="20.25">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3"/>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4"/>
        <v>0</v>
      </c>
      <c r="Y1099" s="270"/>
      <c r="Z1099" s="270"/>
      <c r="AB1099" s="272" t="str">
        <f t="shared" si="155"/>
        <v/>
      </c>
    </row>
    <row r="1100" spans="1:28" s="271" customFormat="1" ht="20.25">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3"/>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4"/>
        <v>0</v>
      </c>
      <c r="Y1100" s="270"/>
      <c r="Z1100" s="270"/>
      <c r="AB1100" s="272" t="str">
        <f t="shared" si="155"/>
        <v/>
      </c>
    </row>
    <row r="1101" spans="1:28" s="271" customFormat="1" ht="20.25">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3"/>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4"/>
        <v>0</v>
      </c>
      <c r="Y1101" s="270"/>
      <c r="Z1101" s="270"/>
      <c r="AB1101" s="272" t="str">
        <f t="shared" si="155"/>
        <v/>
      </c>
    </row>
    <row r="1102" spans="1:28" s="271" customFormat="1" ht="20.25">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3"/>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4"/>
        <v>0</v>
      </c>
      <c r="Y1102" s="270"/>
      <c r="Z1102" s="270"/>
      <c r="AB1102" s="272" t="str">
        <f t="shared" si="155"/>
        <v/>
      </c>
    </row>
    <row r="1103" spans="1:28" s="271" customFormat="1" ht="20.25">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3"/>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4"/>
        <v>0</v>
      </c>
      <c r="Y1103" s="270"/>
      <c r="Z1103" s="270"/>
      <c r="AB1103" s="272" t="str">
        <f t="shared" si="155"/>
        <v/>
      </c>
    </row>
    <row r="1104" spans="1:28" s="271" customFormat="1" ht="20.25">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3"/>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4"/>
        <v>0</v>
      </c>
      <c r="Y1104" s="270"/>
      <c r="Z1104" s="270"/>
      <c r="AB1104" s="272" t="str">
        <f t="shared" si="155"/>
        <v/>
      </c>
    </row>
    <row r="1105" spans="1:28" s="271" customFormat="1" ht="20.25">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3"/>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4"/>
        <v>0</v>
      </c>
      <c r="Y1105" s="270"/>
      <c r="Z1105" s="270"/>
      <c r="AB1105" s="272" t="str">
        <f t="shared" si="155"/>
        <v/>
      </c>
    </row>
    <row r="1106" spans="1:28" s="271" customFormat="1" ht="20.25">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3"/>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4"/>
        <v>0</v>
      </c>
      <c r="Y1106" s="270"/>
      <c r="Z1106" s="270"/>
      <c r="AB1106" s="272" t="str">
        <f t="shared" si="155"/>
        <v/>
      </c>
    </row>
    <row r="1107" spans="1:28" s="271" customFormat="1" ht="20.25">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3"/>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4"/>
        <v>0</v>
      </c>
      <c r="Y1107" s="270"/>
      <c r="Z1107" s="270"/>
      <c r="AB1107" s="272" t="str">
        <f t="shared" si="155"/>
        <v/>
      </c>
    </row>
    <row r="1108" spans="1:28" s="271" customFormat="1" ht="20.25">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3"/>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4"/>
        <v>0</v>
      </c>
      <c r="Y1108" s="270"/>
      <c r="Z1108" s="270"/>
      <c r="AB1108" s="272" t="str">
        <f t="shared" si="155"/>
        <v/>
      </c>
    </row>
    <row r="1109" spans="1:28" s="271" customFormat="1" ht="20.25">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3"/>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4"/>
        <v>0</v>
      </c>
      <c r="Y1109" s="270"/>
      <c r="Z1109" s="270"/>
      <c r="AB1109" s="272" t="str">
        <f t="shared" si="155"/>
        <v/>
      </c>
    </row>
    <row r="1110" spans="1:28" s="271" customFormat="1" ht="20.25">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3"/>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4"/>
        <v>0</v>
      </c>
      <c r="Y1110" s="270"/>
      <c r="Z1110" s="270"/>
      <c r="AB1110" s="272" t="str">
        <f t="shared" si="155"/>
        <v/>
      </c>
    </row>
    <row r="1111" spans="1:28" s="271" customFormat="1" ht="20.25">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3"/>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4"/>
        <v>0</v>
      </c>
      <c r="Y1111" s="270"/>
      <c r="Z1111" s="270"/>
      <c r="AB1111" s="272" t="str">
        <f t="shared" si="155"/>
        <v/>
      </c>
    </row>
    <row r="1112" spans="1:28" s="271" customFormat="1" ht="20.25">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3"/>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4"/>
        <v>0</v>
      </c>
      <c r="Y1112" s="270"/>
      <c r="Z1112" s="270"/>
      <c r="AB1112" s="272" t="str">
        <f t="shared" si="155"/>
        <v/>
      </c>
    </row>
    <row r="1113" spans="1:28" s="271" customFormat="1" ht="20.25">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3"/>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4"/>
        <v>0</v>
      </c>
      <c r="Y1113" s="270"/>
      <c r="Z1113" s="270"/>
      <c r="AB1113" s="272" t="str">
        <f t="shared" si="155"/>
        <v/>
      </c>
    </row>
    <row r="1114" spans="1:28" s="271" customFormat="1" ht="20.25">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3"/>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4"/>
        <v>0</v>
      </c>
      <c r="Y1114" s="270"/>
      <c r="Z1114" s="270"/>
      <c r="AB1114" s="272" t="str">
        <f t="shared" si="155"/>
        <v/>
      </c>
    </row>
    <row r="1115" spans="1:28" s="271" customFormat="1" ht="20.25">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ref="S1115:S1145" ca="1" si="156">IF(B1115="","",IF(ISERROR(MATCH($E1115,CL,0)),"Unknown",INDIRECT("'C'!$A$"&amp;MATCH($E1115,CL,0)+1)))</f>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ref="X1115:X1145" ca="1" si="157">IF(AND(C1115="Smelter not listed",OR(LEN(D1115)=0,LEN(E1115)=0)),1,0)</f>
        <v>0</v>
      </c>
      <c r="Y1115" s="270"/>
      <c r="Z1115" s="270"/>
      <c r="AB1115" s="272" t="str">
        <f t="shared" ref="AB1115:AB1145" si="158">B1115&amp;C1115</f>
        <v/>
      </c>
    </row>
    <row r="1116" spans="1:28" s="271" customFormat="1" ht="20.25">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ca="1" si="156"/>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ca="1" si="157"/>
        <v>0</v>
      </c>
      <c r="Y1116" s="270"/>
      <c r="Z1116" s="270"/>
      <c r="AB1116" s="272" t="str">
        <f t="shared" si="158"/>
        <v/>
      </c>
    </row>
    <row r="1117" spans="1:28" s="271" customFormat="1" ht="20.25">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6"/>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57"/>
        <v>0</v>
      </c>
      <c r="Y1117" s="270"/>
      <c r="Z1117" s="270"/>
      <c r="AB1117" s="272" t="str">
        <f t="shared" si="158"/>
        <v/>
      </c>
    </row>
    <row r="1118" spans="1:28" s="271" customFormat="1" ht="20.25">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6"/>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57"/>
        <v>0</v>
      </c>
      <c r="Y1118" s="270"/>
      <c r="Z1118" s="270"/>
      <c r="AB1118" s="272" t="str">
        <f t="shared" si="158"/>
        <v/>
      </c>
    </row>
    <row r="1119" spans="1:28" s="271" customFormat="1" ht="20.25">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6"/>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57"/>
        <v>0</v>
      </c>
      <c r="Y1119" s="270"/>
      <c r="Z1119" s="270"/>
      <c r="AB1119" s="272" t="str">
        <f t="shared" si="158"/>
        <v/>
      </c>
    </row>
    <row r="1120" spans="1:28" s="271" customFormat="1" ht="20.25">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6"/>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57"/>
        <v>0</v>
      </c>
      <c r="Y1120" s="270"/>
      <c r="Z1120" s="270"/>
      <c r="AB1120" s="272" t="str">
        <f t="shared" si="158"/>
        <v/>
      </c>
    </row>
    <row r="1121" spans="1:28" s="271" customFormat="1" ht="20.25">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6"/>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57"/>
        <v>0</v>
      </c>
      <c r="Y1121" s="270"/>
      <c r="Z1121" s="270"/>
      <c r="AB1121" s="272" t="str">
        <f t="shared" si="158"/>
        <v/>
      </c>
    </row>
    <row r="1122" spans="1:28" s="271" customFormat="1" ht="20.25">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6"/>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57"/>
        <v>0</v>
      </c>
      <c r="Y1122" s="270"/>
      <c r="Z1122" s="270"/>
      <c r="AB1122" s="272" t="str">
        <f t="shared" si="158"/>
        <v/>
      </c>
    </row>
    <row r="1123" spans="1:28" s="271" customFormat="1" ht="20.25">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6"/>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57"/>
        <v>0</v>
      </c>
      <c r="Y1123" s="270"/>
      <c r="Z1123" s="270"/>
      <c r="AB1123" s="272" t="str">
        <f t="shared" si="158"/>
        <v/>
      </c>
    </row>
    <row r="1124" spans="1:28" s="271" customFormat="1" ht="20.25">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6"/>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57"/>
        <v>0</v>
      </c>
      <c r="Y1124" s="270"/>
      <c r="Z1124" s="270"/>
      <c r="AB1124" s="272" t="str">
        <f t="shared" si="158"/>
        <v/>
      </c>
    </row>
    <row r="1125" spans="1:28" s="271" customFormat="1" ht="20.25">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6"/>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57"/>
        <v>0</v>
      </c>
      <c r="Y1125" s="270"/>
      <c r="Z1125" s="270"/>
      <c r="AB1125" s="272" t="str">
        <f t="shared" si="158"/>
        <v/>
      </c>
    </row>
    <row r="1126" spans="1:28" s="271" customFormat="1" ht="20.25">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6"/>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57"/>
        <v>0</v>
      </c>
      <c r="Y1126" s="270"/>
      <c r="Z1126" s="270"/>
      <c r="AB1126" s="272" t="str">
        <f t="shared" si="158"/>
        <v/>
      </c>
    </row>
    <row r="1127" spans="1:28" s="271" customFormat="1" ht="20.25">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6"/>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57"/>
        <v>0</v>
      </c>
      <c r="Y1127" s="270"/>
      <c r="Z1127" s="270"/>
      <c r="AB1127" s="272" t="str">
        <f t="shared" si="158"/>
        <v/>
      </c>
    </row>
    <row r="1128" spans="1:28" s="271" customFormat="1" ht="20.25">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6"/>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57"/>
        <v>0</v>
      </c>
      <c r="Y1128" s="270"/>
      <c r="Z1128" s="270"/>
      <c r="AB1128" s="272" t="str">
        <f t="shared" si="158"/>
        <v/>
      </c>
    </row>
    <row r="1129" spans="1:28" s="271" customFormat="1" ht="20.25">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6"/>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57"/>
        <v>0</v>
      </c>
      <c r="Y1129" s="270"/>
      <c r="Z1129" s="270"/>
      <c r="AB1129" s="272" t="str">
        <f t="shared" si="158"/>
        <v/>
      </c>
    </row>
    <row r="1130" spans="1:28" s="271" customFormat="1" ht="20.25">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6"/>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57"/>
        <v>0</v>
      </c>
      <c r="Y1130" s="270"/>
      <c r="Z1130" s="270"/>
      <c r="AB1130" s="272" t="str">
        <f t="shared" si="158"/>
        <v/>
      </c>
    </row>
    <row r="1131" spans="1:28" s="271" customFormat="1" ht="20.25">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6"/>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57"/>
        <v>0</v>
      </c>
      <c r="Y1131" s="270"/>
      <c r="Z1131" s="270"/>
      <c r="AB1131" s="272" t="str">
        <f t="shared" si="158"/>
        <v/>
      </c>
    </row>
    <row r="1132" spans="1:28" s="271" customFormat="1" ht="20.25">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6"/>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57"/>
        <v>0</v>
      </c>
      <c r="Y1132" s="270"/>
      <c r="Z1132" s="270"/>
      <c r="AB1132" s="272" t="str">
        <f t="shared" si="158"/>
        <v/>
      </c>
    </row>
    <row r="1133" spans="1:28" s="271" customFormat="1" ht="20.25">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6"/>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57"/>
        <v>0</v>
      </c>
      <c r="Y1133" s="270"/>
      <c r="Z1133" s="270"/>
      <c r="AB1133" s="272" t="str">
        <f t="shared" si="158"/>
        <v/>
      </c>
    </row>
    <row r="1134" spans="1:28" s="271" customFormat="1" ht="20.25">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6"/>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57"/>
        <v>0</v>
      </c>
      <c r="Y1134" s="270"/>
      <c r="Z1134" s="270"/>
      <c r="AB1134" s="272" t="str">
        <f t="shared" si="158"/>
        <v/>
      </c>
    </row>
    <row r="1135" spans="1:28" s="271" customFormat="1" ht="20.25">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6"/>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57"/>
        <v>0</v>
      </c>
      <c r="Y1135" s="270"/>
      <c r="Z1135" s="270"/>
      <c r="AB1135" s="272" t="str">
        <f t="shared" si="158"/>
        <v/>
      </c>
    </row>
    <row r="1136" spans="1:28" s="271" customFormat="1" ht="20.25">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6"/>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57"/>
        <v>0</v>
      </c>
      <c r="Y1136" s="270"/>
      <c r="Z1136" s="270"/>
      <c r="AB1136" s="272" t="str">
        <f t="shared" si="158"/>
        <v/>
      </c>
    </row>
    <row r="1137" spans="1:28" s="271" customFormat="1" ht="20.25">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6"/>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57"/>
        <v>0</v>
      </c>
      <c r="Y1137" s="270"/>
      <c r="Z1137" s="270"/>
      <c r="AB1137" s="272" t="str">
        <f t="shared" si="158"/>
        <v/>
      </c>
    </row>
    <row r="1138" spans="1:28" s="271" customFormat="1" ht="20.25">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6"/>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57"/>
        <v>0</v>
      </c>
      <c r="Y1138" s="270"/>
      <c r="Z1138" s="270"/>
      <c r="AB1138" s="272" t="str">
        <f t="shared" si="158"/>
        <v/>
      </c>
    </row>
    <row r="1139" spans="1:28" s="271" customFormat="1" ht="20.25">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6"/>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57"/>
        <v>0</v>
      </c>
      <c r="Y1139" s="270"/>
      <c r="Z1139" s="270"/>
      <c r="AB1139" s="272" t="str">
        <f t="shared" si="158"/>
        <v/>
      </c>
    </row>
    <row r="1140" spans="1:28" s="271" customFormat="1" ht="20.25">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6"/>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57"/>
        <v>0</v>
      </c>
      <c r="Y1140" s="270"/>
      <c r="Z1140" s="270"/>
      <c r="AB1140" s="272" t="str">
        <f t="shared" si="158"/>
        <v/>
      </c>
    </row>
    <row r="1141" spans="1:28" s="271" customFormat="1" ht="20.25">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6"/>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57"/>
        <v>0</v>
      </c>
      <c r="Y1141" s="270"/>
      <c r="Z1141" s="270"/>
      <c r="AB1141" s="272" t="str">
        <f t="shared" si="158"/>
        <v/>
      </c>
    </row>
    <row r="1142" spans="1:28" s="271" customFormat="1" ht="20.25">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6"/>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57"/>
        <v>0</v>
      </c>
      <c r="Y1142" s="270"/>
      <c r="Z1142" s="270"/>
      <c r="AB1142" s="272" t="str">
        <f t="shared" si="158"/>
        <v/>
      </c>
    </row>
    <row r="1143" spans="1:28" s="271" customFormat="1" ht="20.25">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6"/>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57"/>
        <v>0</v>
      </c>
      <c r="Y1143" s="270"/>
      <c r="Z1143" s="270"/>
      <c r="AB1143" s="272" t="str">
        <f t="shared" si="158"/>
        <v/>
      </c>
    </row>
    <row r="1144" spans="1:28" s="271" customFormat="1" ht="20.25">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6"/>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57"/>
        <v>0</v>
      </c>
      <c r="Y1144" s="270"/>
      <c r="Z1144" s="270"/>
      <c r="AB1144" s="272" t="str">
        <f t="shared" si="158"/>
        <v/>
      </c>
    </row>
    <row r="1145" spans="1:28" s="271" customFormat="1" ht="20.25">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6"/>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57"/>
        <v>0</v>
      </c>
      <c r="Y1145" s="270"/>
      <c r="Z1145" s="270"/>
      <c r="AB1145" s="272" t="str">
        <f t="shared" si="158"/>
        <v/>
      </c>
    </row>
    <row r="1146" spans="1:28" s="271" customFormat="1" ht="20.25">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ref="S1146" ca="1" si="159">IF(B1146="","",IF(ISERROR(MATCH($E1146,CL,0)),"Unknown",INDIRECT("'C'!$A$"&amp;MATCH($E1146,CL,0)+1)))</f>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ref="X1146" ca="1" si="160">IF(AND(C1146="Smelter not listed",OR(LEN(D1146)=0,LEN(E1146)=0)),1,0)</f>
        <v>0</v>
      </c>
      <c r="Y1146" s="270"/>
      <c r="Z1146" s="270"/>
      <c r="AB1146" s="272" t="str">
        <f t="shared" ref="AB1146" si="161">B1146&amp;C1146</f>
        <v/>
      </c>
    </row>
    <row r="1147" spans="1:28" s="271" customFormat="1" ht="20.25">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S1178"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X1178" ca="1" si="163">IF(AND(C1147="Smelter not listed",OR(LEN(D1147)=0,LEN(E1147)=0)),1,0)</f>
        <v>0</v>
      </c>
      <c r="Y1147" s="270"/>
      <c r="Z1147" s="270"/>
      <c r="AB1147" s="272" t="str">
        <f t="shared" ref="AB1147:AB1178" si="164">B1147&amp;C1147</f>
        <v/>
      </c>
    </row>
    <row r="1148" spans="1:28" s="271" customFormat="1" ht="20.25">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ca="1" si="162"/>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ca="1" si="163"/>
        <v>0</v>
      </c>
      <c r="Y1148" s="270"/>
      <c r="Z1148" s="270"/>
      <c r="AB1148" s="272" t="str">
        <f t="shared" si="164"/>
        <v/>
      </c>
    </row>
    <row r="1149" spans="1:28" s="271" customFormat="1" ht="20.25">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2"/>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3"/>
        <v>0</v>
      </c>
      <c r="Y1149" s="270"/>
      <c r="Z1149" s="270"/>
      <c r="AB1149" s="272" t="str">
        <f t="shared" si="164"/>
        <v/>
      </c>
    </row>
    <row r="1150" spans="1:28" s="271" customFormat="1" ht="20.25">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2"/>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3"/>
        <v>0</v>
      </c>
      <c r="Y1150" s="270"/>
      <c r="Z1150" s="270"/>
      <c r="AB1150" s="272" t="str">
        <f t="shared" si="164"/>
        <v/>
      </c>
    </row>
    <row r="1151" spans="1:28" s="271" customFormat="1" ht="20.25">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2"/>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3"/>
        <v>0</v>
      </c>
      <c r="Y1151" s="270"/>
      <c r="Z1151" s="270"/>
      <c r="AB1151" s="272" t="str">
        <f t="shared" si="164"/>
        <v/>
      </c>
    </row>
    <row r="1152" spans="1:28" s="271" customFormat="1" ht="20.25">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2"/>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3"/>
        <v>0</v>
      </c>
      <c r="Y1152" s="270"/>
      <c r="Z1152" s="270"/>
      <c r="AB1152" s="272" t="str">
        <f t="shared" si="164"/>
        <v/>
      </c>
    </row>
    <row r="1153" spans="1:28" s="271" customFormat="1" ht="20.25">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2"/>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3"/>
        <v>0</v>
      </c>
      <c r="Y1153" s="270"/>
      <c r="Z1153" s="270"/>
      <c r="AB1153" s="272" t="str">
        <f t="shared" si="164"/>
        <v/>
      </c>
    </row>
    <row r="1154" spans="1:28" s="271" customFormat="1" ht="20.25">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2"/>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3"/>
        <v>0</v>
      </c>
      <c r="Y1154" s="270"/>
      <c r="Z1154" s="270"/>
      <c r="AB1154" s="272" t="str">
        <f t="shared" si="164"/>
        <v/>
      </c>
    </row>
    <row r="1155" spans="1:28" s="271" customFormat="1" ht="20.25">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2"/>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3"/>
        <v>0</v>
      </c>
      <c r="Y1155" s="270"/>
      <c r="Z1155" s="270"/>
      <c r="AB1155" s="272" t="str">
        <f t="shared" si="164"/>
        <v/>
      </c>
    </row>
    <row r="1156" spans="1:28" s="271" customFormat="1" ht="20.25">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2"/>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3"/>
        <v>0</v>
      </c>
      <c r="Y1156" s="270"/>
      <c r="Z1156" s="270"/>
      <c r="AB1156" s="272" t="str">
        <f t="shared" si="164"/>
        <v/>
      </c>
    </row>
    <row r="1157" spans="1:28" s="271" customFormat="1" ht="20.25">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2"/>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3"/>
        <v>0</v>
      </c>
      <c r="Y1157" s="270"/>
      <c r="Z1157" s="270"/>
      <c r="AB1157" s="272" t="str">
        <f t="shared" si="164"/>
        <v/>
      </c>
    </row>
    <row r="1158" spans="1:28" s="271" customFormat="1" ht="20.25">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2"/>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3"/>
        <v>0</v>
      </c>
      <c r="Y1158" s="270"/>
      <c r="Z1158" s="270"/>
      <c r="AB1158" s="272" t="str">
        <f t="shared" si="164"/>
        <v/>
      </c>
    </row>
    <row r="1159" spans="1:28" s="271" customFormat="1" ht="20.25">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2"/>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3"/>
        <v>0</v>
      </c>
      <c r="Y1159" s="270"/>
      <c r="Z1159" s="270"/>
      <c r="AB1159" s="272" t="str">
        <f t="shared" si="164"/>
        <v/>
      </c>
    </row>
    <row r="1160" spans="1:28" s="271" customFormat="1" ht="20.25">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2"/>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3"/>
        <v>0</v>
      </c>
      <c r="Y1160" s="270"/>
      <c r="Z1160" s="270"/>
      <c r="AB1160" s="272" t="str">
        <f t="shared" si="164"/>
        <v/>
      </c>
    </row>
    <row r="1161" spans="1:28" s="271" customFormat="1" ht="20.25">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2"/>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3"/>
        <v>0</v>
      </c>
      <c r="Y1161" s="270"/>
      <c r="Z1161" s="270"/>
      <c r="AB1161" s="272" t="str">
        <f t="shared" si="164"/>
        <v/>
      </c>
    </row>
    <row r="1162" spans="1:28" s="271" customFormat="1" ht="20.25">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2"/>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3"/>
        <v>0</v>
      </c>
      <c r="Y1162" s="270"/>
      <c r="Z1162" s="270"/>
      <c r="AB1162" s="272" t="str">
        <f t="shared" si="164"/>
        <v/>
      </c>
    </row>
    <row r="1163" spans="1:28" s="271" customFormat="1" ht="20.25">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2"/>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3"/>
        <v>0</v>
      </c>
      <c r="Y1163" s="270"/>
      <c r="Z1163" s="270"/>
      <c r="AB1163" s="272" t="str">
        <f t="shared" si="164"/>
        <v/>
      </c>
    </row>
    <row r="1164" spans="1:28" s="271" customFormat="1" ht="20.25">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2"/>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3"/>
        <v>0</v>
      </c>
      <c r="Y1164" s="270"/>
      <c r="Z1164" s="270"/>
      <c r="AB1164" s="272" t="str">
        <f t="shared" si="164"/>
        <v/>
      </c>
    </row>
    <row r="1165" spans="1:28" s="271" customFormat="1" ht="20.25">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2"/>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3"/>
        <v>0</v>
      </c>
      <c r="Y1165" s="270"/>
      <c r="Z1165" s="270"/>
      <c r="AB1165" s="272" t="str">
        <f t="shared" si="164"/>
        <v/>
      </c>
    </row>
    <row r="1166" spans="1:28" s="271" customFormat="1" ht="20.25">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2"/>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3"/>
        <v>0</v>
      </c>
      <c r="Y1166" s="270"/>
      <c r="Z1166" s="270"/>
      <c r="AB1166" s="272" t="str">
        <f t="shared" si="164"/>
        <v/>
      </c>
    </row>
    <row r="1167" spans="1:28" s="271" customFormat="1" ht="20.25">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2"/>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3"/>
        <v>0</v>
      </c>
      <c r="Y1167" s="270"/>
      <c r="Z1167" s="270"/>
      <c r="AB1167" s="272" t="str">
        <f t="shared" si="164"/>
        <v/>
      </c>
    </row>
    <row r="1168" spans="1:28" s="271" customFormat="1" ht="20.25">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2"/>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3"/>
        <v>0</v>
      </c>
      <c r="Y1168" s="270"/>
      <c r="Z1168" s="270"/>
      <c r="AB1168" s="272" t="str">
        <f t="shared" si="164"/>
        <v/>
      </c>
    </row>
    <row r="1169" spans="1:28" s="271" customFormat="1" ht="20.25">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2"/>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3"/>
        <v>0</v>
      </c>
      <c r="Y1169" s="270"/>
      <c r="Z1169" s="270"/>
      <c r="AB1169" s="272" t="str">
        <f t="shared" si="164"/>
        <v/>
      </c>
    </row>
    <row r="1170" spans="1:28" s="271" customFormat="1" ht="20.25">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2"/>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3"/>
        <v>0</v>
      </c>
      <c r="Y1170" s="270"/>
      <c r="Z1170" s="270"/>
      <c r="AB1170" s="272" t="str">
        <f t="shared" si="164"/>
        <v/>
      </c>
    </row>
    <row r="1171" spans="1:28" s="271" customFormat="1" ht="20.25">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2"/>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3"/>
        <v>0</v>
      </c>
      <c r="Y1171" s="270"/>
      <c r="Z1171" s="270"/>
      <c r="AB1171" s="272" t="str">
        <f t="shared" si="164"/>
        <v/>
      </c>
    </row>
    <row r="1172" spans="1:28" s="271" customFormat="1" ht="20.25">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2"/>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3"/>
        <v>0</v>
      </c>
      <c r="Y1172" s="270"/>
      <c r="Z1172" s="270"/>
      <c r="AB1172" s="272" t="str">
        <f t="shared" si="164"/>
        <v/>
      </c>
    </row>
    <row r="1173" spans="1:28" s="271" customFormat="1" ht="20.25">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2"/>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3"/>
        <v>0</v>
      </c>
      <c r="Y1173" s="270"/>
      <c r="Z1173" s="270"/>
      <c r="AB1173" s="272" t="str">
        <f t="shared" si="164"/>
        <v/>
      </c>
    </row>
    <row r="1174" spans="1:28" s="271" customFormat="1" ht="20.25">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2"/>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3"/>
        <v>0</v>
      </c>
      <c r="Y1174" s="270"/>
      <c r="Z1174" s="270"/>
      <c r="AB1174" s="272" t="str">
        <f t="shared" si="164"/>
        <v/>
      </c>
    </row>
    <row r="1175" spans="1:28" s="271" customFormat="1" ht="20.25">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2"/>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3"/>
        <v>0</v>
      </c>
      <c r="Y1175" s="270"/>
      <c r="Z1175" s="270"/>
      <c r="AB1175" s="272" t="str">
        <f t="shared" si="164"/>
        <v/>
      </c>
    </row>
    <row r="1176" spans="1:28" s="271" customFormat="1" ht="20.25">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2"/>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3"/>
        <v>0</v>
      </c>
      <c r="Y1176" s="270"/>
      <c r="Z1176" s="270"/>
      <c r="AB1176" s="272" t="str">
        <f t="shared" si="164"/>
        <v/>
      </c>
    </row>
    <row r="1177" spans="1:28" s="271" customFormat="1" ht="20.25">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2"/>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3"/>
        <v>0</v>
      </c>
      <c r="Y1177" s="270"/>
      <c r="Z1177" s="270"/>
      <c r="AB1177" s="272" t="str">
        <f t="shared" si="164"/>
        <v/>
      </c>
    </row>
    <row r="1178" spans="1:28" s="271" customFormat="1" ht="20.25">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2"/>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3"/>
        <v>0</v>
      </c>
      <c r="Y1178" s="270"/>
      <c r="Z1178" s="270"/>
      <c r="AB1178" s="272" t="str">
        <f t="shared" si="164"/>
        <v/>
      </c>
    </row>
    <row r="1179" spans="1:28" s="271" customFormat="1" ht="20.25">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ref="S1179:S1209" ca="1" si="165">IF(B1179="","",IF(ISERROR(MATCH($E1179,CL,0)),"Unknown",INDIRECT("'C'!$A$"&amp;MATCH($E1179,CL,0)+1)))</f>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ref="X1179:X1209" ca="1" si="166">IF(AND(C1179="Smelter not listed",OR(LEN(D1179)=0,LEN(E1179)=0)),1,0)</f>
        <v>0</v>
      </c>
      <c r="Y1179" s="270"/>
      <c r="Z1179" s="270"/>
      <c r="AB1179" s="272" t="str">
        <f t="shared" ref="AB1179:AB1209" si="167">B1179&amp;C1179</f>
        <v/>
      </c>
    </row>
    <row r="1180" spans="1:28" s="271" customFormat="1" ht="20.25">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ca="1" si="165"/>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ca="1" si="166"/>
        <v>0</v>
      </c>
      <c r="Y1180" s="270"/>
      <c r="Z1180" s="270"/>
      <c r="AB1180" s="272" t="str">
        <f t="shared" si="167"/>
        <v/>
      </c>
    </row>
    <row r="1181" spans="1:28" s="271" customFormat="1" ht="20.25">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5"/>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6"/>
        <v>0</v>
      </c>
      <c r="Y1181" s="270"/>
      <c r="Z1181" s="270"/>
      <c r="AB1181" s="272" t="str">
        <f t="shared" si="167"/>
        <v/>
      </c>
    </row>
    <row r="1182" spans="1:28" s="271" customFormat="1" ht="20.25">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5"/>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6"/>
        <v>0</v>
      </c>
      <c r="Y1182" s="270"/>
      <c r="Z1182" s="270"/>
      <c r="AB1182" s="272" t="str">
        <f t="shared" si="167"/>
        <v/>
      </c>
    </row>
    <row r="1183" spans="1:28" s="271" customFormat="1" ht="20.25">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5"/>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6"/>
        <v>0</v>
      </c>
      <c r="Y1183" s="270"/>
      <c r="Z1183" s="270"/>
      <c r="AB1183" s="272" t="str">
        <f t="shared" si="167"/>
        <v/>
      </c>
    </row>
    <row r="1184" spans="1:28" s="271" customFormat="1" ht="20.25">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5"/>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6"/>
        <v>0</v>
      </c>
      <c r="Y1184" s="270"/>
      <c r="Z1184" s="270"/>
      <c r="AB1184" s="272" t="str">
        <f t="shared" si="167"/>
        <v/>
      </c>
    </row>
    <row r="1185" spans="1:28" s="271" customFormat="1" ht="20.25">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5"/>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6"/>
        <v>0</v>
      </c>
      <c r="Y1185" s="270"/>
      <c r="Z1185" s="270"/>
      <c r="AB1185" s="272" t="str">
        <f t="shared" si="167"/>
        <v/>
      </c>
    </row>
    <row r="1186" spans="1:28" s="271" customFormat="1" ht="20.25">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5"/>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6"/>
        <v>0</v>
      </c>
      <c r="Y1186" s="270"/>
      <c r="Z1186" s="270"/>
      <c r="AB1186" s="272" t="str">
        <f t="shared" si="167"/>
        <v/>
      </c>
    </row>
    <row r="1187" spans="1:28" s="271" customFormat="1" ht="20.25">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5"/>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6"/>
        <v>0</v>
      </c>
      <c r="Y1187" s="270"/>
      <c r="Z1187" s="270"/>
      <c r="AB1187" s="272" t="str">
        <f t="shared" si="167"/>
        <v/>
      </c>
    </row>
    <row r="1188" spans="1:28" s="271" customFormat="1" ht="20.25">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5"/>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6"/>
        <v>0</v>
      </c>
      <c r="Y1188" s="270"/>
      <c r="Z1188" s="270"/>
      <c r="AB1188" s="272" t="str">
        <f t="shared" si="167"/>
        <v/>
      </c>
    </row>
    <row r="1189" spans="1:28" s="271" customFormat="1" ht="20.25">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5"/>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6"/>
        <v>0</v>
      </c>
      <c r="Y1189" s="270"/>
      <c r="Z1189" s="270"/>
      <c r="AB1189" s="272" t="str">
        <f t="shared" si="167"/>
        <v/>
      </c>
    </row>
    <row r="1190" spans="1:28" s="271" customFormat="1" ht="20.25">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5"/>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6"/>
        <v>0</v>
      </c>
      <c r="Y1190" s="270"/>
      <c r="Z1190" s="270"/>
      <c r="AB1190" s="272" t="str">
        <f t="shared" si="167"/>
        <v/>
      </c>
    </row>
    <row r="1191" spans="1:28" s="271" customFormat="1" ht="20.25">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5"/>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6"/>
        <v>0</v>
      </c>
      <c r="Y1191" s="270"/>
      <c r="Z1191" s="270"/>
      <c r="AB1191" s="272" t="str">
        <f t="shared" si="167"/>
        <v/>
      </c>
    </row>
    <row r="1192" spans="1:28" s="271" customFormat="1" ht="20.25">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5"/>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6"/>
        <v>0</v>
      </c>
      <c r="Y1192" s="270"/>
      <c r="Z1192" s="270"/>
      <c r="AB1192" s="272" t="str">
        <f t="shared" si="167"/>
        <v/>
      </c>
    </row>
    <row r="1193" spans="1:28" s="271" customFormat="1" ht="20.25">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5"/>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6"/>
        <v>0</v>
      </c>
      <c r="Y1193" s="270"/>
      <c r="Z1193" s="270"/>
      <c r="AB1193" s="272" t="str">
        <f t="shared" si="167"/>
        <v/>
      </c>
    </row>
    <row r="1194" spans="1:28" s="271" customFormat="1" ht="20.25">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5"/>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6"/>
        <v>0</v>
      </c>
      <c r="Y1194" s="270"/>
      <c r="Z1194" s="270"/>
      <c r="AB1194" s="272" t="str">
        <f t="shared" si="167"/>
        <v/>
      </c>
    </row>
    <row r="1195" spans="1:28" s="271" customFormat="1" ht="20.25">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5"/>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6"/>
        <v>0</v>
      </c>
      <c r="Y1195" s="270"/>
      <c r="Z1195" s="270"/>
      <c r="AB1195" s="272" t="str">
        <f t="shared" si="167"/>
        <v/>
      </c>
    </row>
    <row r="1196" spans="1:28" s="271" customFormat="1" ht="20.25">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5"/>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6"/>
        <v>0</v>
      </c>
      <c r="Y1196" s="270"/>
      <c r="Z1196" s="270"/>
      <c r="AB1196" s="272" t="str">
        <f t="shared" si="167"/>
        <v/>
      </c>
    </row>
    <row r="1197" spans="1:28" s="271" customFormat="1" ht="20.25">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5"/>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6"/>
        <v>0</v>
      </c>
      <c r="Y1197" s="270"/>
      <c r="Z1197" s="270"/>
      <c r="AB1197" s="272" t="str">
        <f t="shared" si="167"/>
        <v/>
      </c>
    </row>
    <row r="1198" spans="1:28" s="271" customFormat="1" ht="20.25">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5"/>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6"/>
        <v>0</v>
      </c>
      <c r="Y1198" s="270"/>
      <c r="Z1198" s="270"/>
      <c r="AB1198" s="272" t="str">
        <f t="shared" si="167"/>
        <v/>
      </c>
    </row>
    <row r="1199" spans="1:28" s="271" customFormat="1" ht="20.25">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5"/>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6"/>
        <v>0</v>
      </c>
      <c r="Y1199" s="270"/>
      <c r="Z1199" s="270"/>
      <c r="AB1199" s="272" t="str">
        <f t="shared" si="167"/>
        <v/>
      </c>
    </row>
    <row r="1200" spans="1:28" s="271" customFormat="1" ht="20.25">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5"/>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6"/>
        <v>0</v>
      </c>
      <c r="Y1200" s="270"/>
      <c r="Z1200" s="270"/>
      <c r="AB1200" s="272" t="str">
        <f t="shared" si="167"/>
        <v/>
      </c>
    </row>
    <row r="1201" spans="1:28" s="271" customFormat="1" ht="20.25">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5"/>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6"/>
        <v>0</v>
      </c>
      <c r="Y1201" s="270"/>
      <c r="Z1201" s="270"/>
      <c r="AB1201" s="272" t="str">
        <f t="shared" si="167"/>
        <v/>
      </c>
    </row>
    <row r="1202" spans="1:28" s="271" customFormat="1" ht="20.25">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5"/>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6"/>
        <v>0</v>
      </c>
      <c r="Y1202" s="270"/>
      <c r="Z1202" s="270"/>
      <c r="AB1202" s="272" t="str">
        <f t="shared" si="167"/>
        <v/>
      </c>
    </row>
    <row r="1203" spans="1:28" s="271" customFormat="1" ht="20.25">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5"/>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6"/>
        <v>0</v>
      </c>
      <c r="Y1203" s="270"/>
      <c r="Z1203" s="270"/>
      <c r="AB1203" s="272" t="str">
        <f t="shared" si="167"/>
        <v/>
      </c>
    </row>
    <row r="1204" spans="1:28" s="271" customFormat="1" ht="20.25">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5"/>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6"/>
        <v>0</v>
      </c>
      <c r="Y1204" s="270"/>
      <c r="Z1204" s="270"/>
      <c r="AB1204" s="272" t="str">
        <f t="shared" si="167"/>
        <v/>
      </c>
    </row>
    <row r="1205" spans="1:28" s="271" customFormat="1" ht="20.25">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5"/>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6"/>
        <v>0</v>
      </c>
      <c r="Y1205" s="270"/>
      <c r="Z1205" s="270"/>
      <c r="AB1205" s="272" t="str">
        <f t="shared" si="167"/>
        <v/>
      </c>
    </row>
    <row r="1206" spans="1:28" s="271" customFormat="1" ht="20.25">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5"/>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6"/>
        <v>0</v>
      </c>
      <c r="Y1206" s="270"/>
      <c r="Z1206" s="270"/>
      <c r="AB1206" s="272" t="str">
        <f t="shared" si="167"/>
        <v/>
      </c>
    </row>
    <row r="1207" spans="1:28" s="271" customFormat="1" ht="20.25">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5"/>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6"/>
        <v>0</v>
      </c>
      <c r="Y1207" s="270"/>
      <c r="Z1207" s="270"/>
      <c r="AB1207" s="272" t="str">
        <f t="shared" si="167"/>
        <v/>
      </c>
    </row>
    <row r="1208" spans="1:28" s="271" customFormat="1" ht="20.25">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5"/>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6"/>
        <v>0</v>
      </c>
      <c r="Y1208" s="270"/>
      <c r="Z1208" s="270"/>
      <c r="AB1208" s="272" t="str">
        <f t="shared" si="167"/>
        <v/>
      </c>
    </row>
    <row r="1209" spans="1:28" s="271" customFormat="1" ht="20.25">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5"/>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6"/>
        <v>0</v>
      </c>
      <c r="Y1209" s="270"/>
      <c r="Z1209" s="270"/>
      <c r="AB1209" s="272" t="str">
        <f t="shared" si="167"/>
        <v/>
      </c>
    </row>
    <row r="1210" spans="1:28" s="271" customFormat="1" ht="20.25">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ref="S1210" ca="1" si="168">IF(B1210="","",IF(ISERROR(MATCH($E1210,CL,0)),"Unknown",INDIRECT("'C'!$A$"&amp;MATCH($E1210,CL,0)+1)))</f>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ref="X1210" ca="1" si="169">IF(AND(C1210="Smelter not listed",OR(LEN(D1210)=0,LEN(E1210)=0)),1,0)</f>
        <v>0</v>
      </c>
      <c r="Y1210" s="270"/>
      <c r="Z1210" s="270"/>
      <c r="AB1210" s="272" t="str">
        <f t="shared" ref="AB1210" si="170">B1210&amp;C1210</f>
        <v/>
      </c>
    </row>
    <row r="1211" spans="1:28" s="271" customFormat="1" ht="20.25">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S1242"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X1242" ca="1" si="172">IF(AND(C1211="Smelter not listed",OR(LEN(D1211)=0,LEN(E1211)=0)),1,0)</f>
        <v>0</v>
      </c>
      <c r="Y1211" s="270"/>
      <c r="Z1211" s="270"/>
      <c r="AB1211" s="272" t="str">
        <f t="shared" ref="AB1211:AB1242" si="173">B1211&amp;C1211</f>
        <v/>
      </c>
    </row>
    <row r="1212" spans="1:28" s="271" customFormat="1" ht="20.25">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ca="1" si="171"/>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ca="1" si="172"/>
        <v>0</v>
      </c>
      <c r="Y1212" s="270"/>
      <c r="Z1212" s="270"/>
      <c r="AB1212" s="272" t="str">
        <f t="shared" si="173"/>
        <v/>
      </c>
    </row>
    <row r="1213" spans="1:28" s="271" customFormat="1" ht="20.25">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1"/>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2"/>
        <v>0</v>
      </c>
      <c r="Y1213" s="270"/>
      <c r="Z1213" s="270"/>
      <c r="AB1213" s="272" t="str">
        <f t="shared" si="173"/>
        <v/>
      </c>
    </row>
    <row r="1214" spans="1:28" s="271" customFormat="1" ht="20.25">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1"/>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2"/>
        <v>0</v>
      </c>
      <c r="Y1214" s="270"/>
      <c r="Z1214" s="270"/>
      <c r="AB1214" s="272" t="str">
        <f t="shared" si="173"/>
        <v/>
      </c>
    </row>
    <row r="1215" spans="1:28" s="271" customFormat="1" ht="20.25">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1"/>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2"/>
        <v>0</v>
      </c>
      <c r="Y1215" s="270"/>
      <c r="Z1215" s="270"/>
      <c r="AB1215" s="272" t="str">
        <f t="shared" si="173"/>
        <v/>
      </c>
    </row>
    <row r="1216" spans="1:28" s="271" customFormat="1" ht="20.25">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1"/>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2"/>
        <v>0</v>
      </c>
      <c r="Y1216" s="270"/>
      <c r="Z1216" s="270"/>
      <c r="AB1216" s="272" t="str">
        <f t="shared" si="173"/>
        <v/>
      </c>
    </row>
    <row r="1217" spans="1:28" s="271" customFormat="1" ht="20.25">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1"/>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2"/>
        <v>0</v>
      </c>
      <c r="Y1217" s="270"/>
      <c r="Z1217" s="270"/>
      <c r="AB1217" s="272" t="str">
        <f t="shared" si="173"/>
        <v/>
      </c>
    </row>
    <row r="1218" spans="1:28" s="271" customFormat="1" ht="20.25">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1"/>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2"/>
        <v>0</v>
      </c>
      <c r="Y1218" s="270"/>
      <c r="Z1218" s="270"/>
      <c r="AB1218" s="272" t="str">
        <f t="shared" si="173"/>
        <v/>
      </c>
    </row>
    <row r="1219" spans="1:28" s="271" customFormat="1" ht="20.25">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1"/>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2"/>
        <v>0</v>
      </c>
      <c r="Y1219" s="270"/>
      <c r="Z1219" s="270"/>
      <c r="AB1219" s="272" t="str">
        <f t="shared" si="173"/>
        <v/>
      </c>
    </row>
    <row r="1220" spans="1:28" s="271" customFormat="1" ht="20.25">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1"/>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2"/>
        <v>0</v>
      </c>
      <c r="Y1220" s="270"/>
      <c r="Z1220" s="270"/>
      <c r="AB1220" s="272" t="str">
        <f t="shared" si="173"/>
        <v/>
      </c>
    </row>
    <row r="1221" spans="1:28" s="271" customFormat="1" ht="20.25">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1"/>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2"/>
        <v>0</v>
      </c>
      <c r="Y1221" s="270"/>
      <c r="Z1221" s="270"/>
      <c r="AB1221" s="272" t="str">
        <f t="shared" si="173"/>
        <v/>
      </c>
    </row>
    <row r="1222" spans="1:28" s="271" customFormat="1" ht="20.25">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1"/>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2"/>
        <v>0</v>
      </c>
      <c r="Y1222" s="270"/>
      <c r="Z1222" s="270"/>
      <c r="AB1222" s="272" t="str">
        <f t="shared" si="173"/>
        <v/>
      </c>
    </row>
    <row r="1223" spans="1:28" s="271" customFormat="1" ht="20.25">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1"/>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2"/>
        <v>0</v>
      </c>
      <c r="Y1223" s="270"/>
      <c r="Z1223" s="270"/>
      <c r="AB1223" s="272" t="str">
        <f t="shared" si="173"/>
        <v/>
      </c>
    </row>
    <row r="1224" spans="1:28" s="271" customFormat="1" ht="20.25">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1"/>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2"/>
        <v>0</v>
      </c>
      <c r="Y1224" s="270"/>
      <c r="Z1224" s="270"/>
      <c r="AB1224" s="272" t="str">
        <f t="shared" si="173"/>
        <v/>
      </c>
    </row>
    <row r="1225" spans="1:28" s="271" customFormat="1" ht="20.25">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1"/>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2"/>
        <v>0</v>
      </c>
      <c r="Y1225" s="270"/>
      <c r="Z1225" s="270"/>
      <c r="AB1225" s="272" t="str">
        <f t="shared" si="173"/>
        <v/>
      </c>
    </row>
    <row r="1226" spans="1:28" s="271" customFormat="1" ht="20.25">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1"/>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2"/>
        <v>0</v>
      </c>
      <c r="Y1226" s="270"/>
      <c r="Z1226" s="270"/>
      <c r="AB1226" s="272" t="str">
        <f t="shared" si="173"/>
        <v/>
      </c>
    </row>
    <row r="1227" spans="1:28" s="271" customFormat="1" ht="20.25">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1"/>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2"/>
        <v>0</v>
      </c>
      <c r="Y1227" s="270"/>
      <c r="Z1227" s="270"/>
      <c r="AB1227" s="272" t="str">
        <f t="shared" si="173"/>
        <v/>
      </c>
    </row>
    <row r="1228" spans="1:28" s="271" customFormat="1" ht="20.25">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1"/>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2"/>
        <v>0</v>
      </c>
      <c r="Y1228" s="270"/>
      <c r="Z1228" s="270"/>
      <c r="AB1228" s="272" t="str">
        <f t="shared" si="173"/>
        <v/>
      </c>
    </row>
    <row r="1229" spans="1:28" s="271" customFormat="1" ht="20.25">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1"/>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2"/>
        <v>0</v>
      </c>
      <c r="Y1229" s="270"/>
      <c r="Z1229" s="270"/>
      <c r="AB1229" s="272" t="str">
        <f t="shared" si="173"/>
        <v/>
      </c>
    </row>
    <row r="1230" spans="1:28" s="271" customFormat="1" ht="20.25">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1"/>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2"/>
        <v>0</v>
      </c>
      <c r="Y1230" s="270"/>
      <c r="Z1230" s="270"/>
      <c r="AB1230" s="272" t="str">
        <f t="shared" si="173"/>
        <v/>
      </c>
    </row>
    <row r="1231" spans="1:28" s="271" customFormat="1" ht="20.25">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1"/>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2"/>
        <v>0</v>
      </c>
      <c r="Y1231" s="270"/>
      <c r="Z1231" s="270"/>
      <c r="AB1231" s="272" t="str">
        <f t="shared" si="173"/>
        <v/>
      </c>
    </row>
    <row r="1232" spans="1:28" s="271" customFormat="1" ht="20.25">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1"/>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2"/>
        <v>0</v>
      </c>
      <c r="Y1232" s="270"/>
      <c r="Z1232" s="270"/>
      <c r="AB1232" s="272" t="str">
        <f t="shared" si="173"/>
        <v/>
      </c>
    </row>
    <row r="1233" spans="1:28" s="271" customFormat="1" ht="20.25">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1"/>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2"/>
        <v>0</v>
      </c>
      <c r="Y1233" s="270"/>
      <c r="Z1233" s="270"/>
      <c r="AB1233" s="272" t="str">
        <f t="shared" si="173"/>
        <v/>
      </c>
    </row>
    <row r="1234" spans="1:28" s="271" customFormat="1" ht="20.25">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1"/>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2"/>
        <v>0</v>
      </c>
      <c r="Y1234" s="270"/>
      <c r="Z1234" s="270"/>
      <c r="AB1234" s="272" t="str">
        <f t="shared" si="173"/>
        <v/>
      </c>
    </row>
    <row r="1235" spans="1:28" s="271" customFormat="1" ht="20.25">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1"/>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2"/>
        <v>0</v>
      </c>
      <c r="Y1235" s="270"/>
      <c r="Z1235" s="270"/>
      <c r="AB1235" s="272" t="str">
        <f t="shared" si="173"/>
        <v/>
      </c>
    </row>
    <row r="1236" spans="1:28" s="271" customFormat="1" ht="20.25">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1"/>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2"/>
        <v>0</v>
      </c>
      <c r="Y1236" s="270"/>
      <c r="Z1236" s="270"/>
      <c r="AB1236" s="272" t="str">
        <f t="shared" si="173"/>
        <v/>
      </c>
    </row>
    <row r="1237" spans="1:28" s="271" customFormat="1" ht="20.25">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1"/>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2"/>
        <v>0</v>
      </c>
      <c r="Y1237" s="270"/>
      <c r="Z1237" s="270"/>
      <c r="AB1237" s="272" t="str">
        <f t="shared" si="173"/>
        <v/>
      </c>
    </row>
    <row r="1238" spans="1:28" s="271" customFormat="1" ht="20.25">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1"/>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2"/>
        <v>0</v>
      </c>
      <c r="Y1238" s="270"/>
      <c r="Z1238" s="270"/>
      <c r="AB1238" s="272" t="str">
        <f t="shared" si="173"/>
        <v/>
      </c>
    </row>
    <row r="1239" spans="1:28" s="271" customFormat="1" ht="20.25">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1"/>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2"/>
        <v>0</v>
      </c>
      <c r="Y1239" s="270"/>
      <c r="Z1239" s="270"/>
      <c r="AB1239" s="272" t="str">
        <f t="shared" si="173"/>
        <v/>
      </c>
    </row>
    <row r="1240" spans="1:28" s="271" customFormat="1" ht="20.25">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1"/>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2"/>
        <v>0</v>
      </c>
      <c r="Y1240" s="270"/>
      <c r="Z1240" s="270"/>
      <c r="AB1240" s="272" t="str">
        <f t="shared" si="173"/>
        <v/>
      </c>
    </row>
    <row r="1241" spans="1:28" s="271" customFormat="1" ht="20.25">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1"/>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2"/>
        <v>0</v>
      </c>
      <c r="Y1241" s="270"/>
      <c r="Z1241" s="270"/>
      <c r="AB1241" s="272" t="str">
        <f t="shared" si="173"/>
        <v/>
      </c>
    </row>
    <row r="1242" spans="1:28" s="271" customFormat="1" ht="20.25">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1"/>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2"/>
        <v>0</v>
      </c>
      <c r="Y1242" s="270"/>
      <c r="Z1242" s="270"/>
      <c r="AB1242" s="272" t="str">
        <f t="shared" si="173"/>
        <v/>
      </c>
    </row>
    <row r="1243" spans="1:28" s="271" customFormat="1" ht="20.25">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ref="S1243:S1273" ca="1" si="174">IF(B1243="","",IF(ISERROR(MATCH($E1243,CL,0)),"Unknown",INDIRECT("'C'!$A$"&amp;MATCH($E1243,CL,0)+1)))</f>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ref="X1243:X1273" ca="1" si="175">IF(AND(C1243="Smelter not listed",OR(LEN(D1243)=0,LEN(E1243)=0)),1,0)</f>
        <v>0</v>
      </c>
      <c r="Y1243" s="270"/>
      <c r="Z1243" s="270"/>
      <c r="AB1243" s="272" t="str">
        <f t="shared" ref="AB1243:AB1273" si="176">B1243&amp;C1243</f>
        <v/>
      </c>
    </row>
    <row r="1244" spans="1:28" s="271" customFormat="1" ht="20.25">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ca="1" si="174"/>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ca="1" si="175"/>
        <v>0</v>
      </c>
      <c r="Y1244" s="270"/>
      <c r="Z1244" s="270"/>
      <c r="AB1244" s="272" t="str">
        <f t="shared" si="176"/>
        <v/>
      </c>
    </row>
    <row r="1245" spans="1:28" s="271" customFormat="1" ht="20.25">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4"/>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5"/>
        <v>0</v>
      </c>
      <c r="Y1245" s="270"/>
      <c r="Z1245" s="270"/>
      <c r="AB1245" s="272" t="str">
        <f t="shared" si="176"/>
        <v/>
      </c>
    </row>
    <row r="1246" spans="1:28" s="271" customFormat="1" ht="20.25">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4"/>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5"/>
        <v>0</v>
      </c>
      <c r="Y1246" s="270"/>
      <c r="Z1246" s="270"/>
      <c r="AB1246" s="272" t="str">
        <f t="shared" si="176"/>
        <v/>
      </c>
    </row>
    <row r="1247" spans="1:28" s="271" customFormat="1" ht="20.25">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4"/>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5"/>
        <v>0</v>
      </c>
      <c r="Y1247" s="270"/>
      <c r="Z1247" s="270"/>
      <c r="AB1247" s="272" t="str">
        <f t="shared" si="176"/>
        <v/>
      </c>
    </row>
    <row r="1248" spans="1:28" s="271" customFormat="1" ht="20.25">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4"/>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5"/>
        <v>0</v>
      </c>
      <c r="Y1248" s="270"/>
      <c r="Z1248" s="270"/>
      <c r="AB1248" s="272" t="str">
        <f t="shared" si="176"/>
        <v/>
      </c>
    </row>
    <row r="1249" spans="1:28" s="271" customFormat="1" ht="20.25">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4"/>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5"/>
        <v>0</v>
      </c>
      <c r="Y1249" s="270"/>
      <c r="Z1249" s="270"/>
      <c r="AB1249" s="272" t="str">
        <f t="shared" si="176"/>
        <v/>
      </c>
    </row>
    <row r="1250" spans="1:28" s="271" customFormat="1" ht="20.25">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4"/>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5"/>
        <v>0</v>
      </c>
      <c r="Y1250" s="270"/>
      <c r="Z1250" s="270"/>
      <c r="AB1250" s="272" t="str">
        <f t="shared" si="176"/>
        <v/>
      </c>
    </row>
    <row r="1251" spans="1:28" s="271" customFormat="1" ht="20.25">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4"/>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5"/>
        <v>0</v>
      </c>
      <c r="Y1251" s="270"/>
      <c r="Z1251" s="270"/>
      <c r="AB1251" s="272" t="str">
        <f t="shared" si="176"/>
        <v/>
      </c>
    </row>
    <row r="1252" spans="1:28" s="271" customFormat="1" ht="20.25">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4"/>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5"/>
        <v>0</v>
      </c>
      <c r="Y1252" s="270"/>
      <c r="Z1252" s="270"/>
      <c r="AB1252" s="272" t="str">
        <f t="shared" si="176"/>
        <v/>
      </c>
    </row>
    <row r="1253" spans="1:28" s="271" customFormat="1" ht="20.25">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4"/>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5"/>
        <v>0</v>
      </c>
      <c r="Y1253" s="270"/>
      <c r="Z1253" s="270"/>
      <c r="AB1253" s="272" t="str">
        <f t="shared" si="176"/>
        <v/>
      </c>
    </row>
    <row r="1254" spans="1:28" s="271" customFormat="1" ht="20.25">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4"/>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5"/>
        <v>0</v>
      </c>
      <c r="Y1254" s="270"/>
      <c r="Z1254" s="270"/>
      <c r="AB1254" s="272" t="str">
        <f t="shared" si="176"/>
        <v/>
      </c>
    </row>
    <row r="1255" spans="1:28" s="271" customFormat="1" ht="20.25">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4"/>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5"/>
        <v>0</v>
      </c>
      <c r="Y1255" s="270"/>
      <c r="Z1255" s="270"/>
      <c r="AB1255" s="272" t="str">
        <f t="shared" si="176"/>
        <v/>
      </c>
    </row>
    <row r="1256" spans="1:28" s="271" customFormat="1" ht="20.25">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4"/>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5"/>
        <v>0</v>
      </c>
      <c r="Y1256" s="270"/>
      <c r="Z1256" s="270"/>
      <c r="AB1256" s="272" t="str">
        <f t="shared" si="176"/>
        <v/>
      </c>
    </row>
    <row r="1257" spans="1:28" s="271" customFormat="1" ht="20.25">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4"/>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5"/>
        <v>0</v>
      </c>
      <c r="Y1257" s="270"/>
      <c r="Z1257" s="270"/>
      <c r="AB1257" s="272" t="str">
        <f t="shared" si="176"/>
        <v/>
      </c>
    </row>
    <row r="1258" spans="1:28" s="271" customFormat="1" ht="20.25">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4"/>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5"/>
        <v>0</v>
      </c>
      <c r="Y1258" s="270"/>
      <c r="Z1258" s="270"/>
      <c r="AB1258" s="272" t="str">
        <f t="shared" si="176"/>
        <v/>
      </c>
    </row>
    <row r="1259" spans="1:28" s="271" customFormat="1" ht="20.25">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4"/>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5"/>
        <v>0</v>
      </c>
      <c r="Y1259" s="270"/>
      <c r="Z1259" s="270"/>
      <c r="AB1259" s="272" t="str">
        <f t="shared" si="176"/>
        <v/>
      </c>
    </row>
    <row r="1260" spans="1:28" s="271" customFormat="1" ht="20.25">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4"/>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5"/>
        <v>0</v>
      </c>
      <c r="Y1260" s="270"/>
      <c r="Z1260" s="270"/>
      <c r="AB1260" s="272" t="str">
        <f t="shared" si="176"/>
        <v/>
      </c>
    </row>
    <row r="1261" spans="1:28" s="271" customFormat="1" ht="20.25">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4"/>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5"/>
        <v>0</v>
      </c>
      <c r="Y1261" s="270"/>
      <c r="Z1261" s="270"/>
      <c r="AB1261" s="272" t="str">
        <f t="shared" si="176"/>
        <v/>
      </c>
    </row>
    <row r="1262" spans="1:28" s="271" customFormat="1" ht="20.25">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4"/>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5"/>
        <v>0</v>
      </c>
      <c r="Y1262" s="270"/>
      <c r="Z1262" s="270"/>
      <c r="AB1262" s="272" t="str">
        <f t="shared" si="176"/>
        <v/>
      </c>
    </row>
    <row r="1263" spans="1:28" s="271" customFormat="1" ht="20.25">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4"/>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5"/>
        <v>0</v>
      </c>
      <c r="Y1263" s="270"/>
      <c r="Z1263" s="270"/>
      <c r="AB1263" s="272" t="str">
        <f t="shared" si="176"/>
        <v/>
      </c>
    </row>
    <row r="1264" spans="1:28" s="271" customFormat="1" ht="20.25">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4"/>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5"/>
        <v>0</v>
      </c>
      <c r="Y1264" s="270"/>
      <c r="Z1264" s="270"/>
      <c r="AB1264" s="272" t="str">
        <f t="shared" si="176"/>
        <v/>
      </c>
    </row>
    <row r="1265" spans="1:28" s="271" customFormat="1" ht="20.25">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4"/>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5"/>
        <v>0</v>
      </c>
      <c r="Y1265" s="270"/>
      <c r="Z1265" s="270"/>
      <c r="AB1265" s="272" t="str">
        <f t="shared" si="176"/>
        <v/>
      </c>
    </row>
    <row r="1266" spans="1:28" s="271" customFormat="1" ht="20.25">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4"/>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5"/>
        <v>0</v>
      </c>
      <c r="Y1266" s="270"/>
      <c r="Z1266" s="270"/>
      <c r="AB1266" s="272" t="str">
        <f t="shared" si="176"/>
        <v/>
      </c>
    </row>
    <row r="1267" spans="1:28" s="271" customFormat="1" ht="20.25">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4"/>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5"/>
        <v>0</v>
      </c>
      <c r="Y1267" s="270"/>
      <c r="Z1267" s="270"/>
      <c r="AB1267" s="272" t="str">
        <f t="shared" si="176"/>
        <v/>
      </c>
    </row>
    <row r="1268" spans="1:28" s="271" customFormat="1" ht="20.25">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4"/>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5"/>
        <v>0</v>
      </c>
      <c r="Y1268" s="270"/>
      <c r="Z1268" s="270"/>
      <c r="AB1268" s="272" t="str">
        <f t="shared" si="176"/>
        <v/>
      </c>
    </row>
    <row r="1269" spans="1:28" s="271" customFormat="1" ht="20.25">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4"/>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5"/>
        <v>0</v>
      </c>
      <c r="Y1269" s="270"/>
      <c r="Z1269" s="270"/>
      <c r="AB1269" s="272" t="str">
        <f t="shared" si="176"/>
        <v/>
      </c>
    </row>
    <row r="1270" spans="1:28" s="271" customFormat="1" ht="20.25">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4"/>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5"/>
        <v>0</v>
      </c>
      <c r="Y1270" s="270"/>
      <c r="Z1270" s="270"/>
      <c r="AB1270" s="272" t="str">
        <f t="shared" si="176"/>
        <v/>
      </c>
    </row>
    <row r="1271" spans="1:28" s="271" customFormat="1" ht="20.25">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4"/>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5"/>
        <v>0</v>
      </c>
      <c r="Y1271" s="270"/>
      <c r="Z1271" s="270"/>
      <c r="AB1271" s="272" t="str">
        <f t="shared" si="176"/>
        <v/>
      </c>
    </row>
    <row r="1272" spans="1:28" s="271" customFormat="1" ht="20.25">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4"/>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5"/>
        <v>0</v>
      </c>
      <c r="Y1272" s="270"/>
      <c r="Z1272" s="270"/>
      <c r="AB1272" s="272" t="str">
        <f t="shared" si="176"/>
        <v/>
      </c>
    </row>
    <row r="1273" spans="1:28" s="271" customFormat="1" ht="20.25">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4"/>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5"/>
        <v>0</v>
      </c>
      <c r="Y1273" s="270"/>
      <c r="Z1273" s="270"/>
      <c r="AB1273" s="272" t="str">
        <f t="shared" si="176"/>
        <v/>
      </c>
    </row>
    <row r="1274" spans="1:28" s="271" customFormat="1" ht="20.25">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ref="S1274" ca="1" si="177">IF(B1274="","",IF(ISERROR(MATCH($E1274,CL,0)),"Unknown",INDIRECT("'C'!$A$"&amp;MATCH($E1274,CL,0)+1)))</f>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ref="X1274" ca="1" si="178">IF(AND(C1274="Smelter not listed",OR(LEN(D1274)=0,LEN(E1274)=0)),1,0)</f>
        <v>0</v>
      </c>
      <c r="Y1274" s="270"/>
      <c r="Z1274" s="270"/>
      <c r="AB1274" s="272" t="str">
        <f t="shared" ref="AB1274" si="179">B1274&amp;C1274</f>
        <v/>
      </c>
    </row>
    <row r="1275" spans="1:28" s="271" customFormat="1" ht="20.25">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S1306"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X1306" ca="1" si="181">IF(AND(C1275="Smelter not listed",OR(LEN(D1275)=0,LEN(E1275)=0)),1,0)</f>
        <v>0</v>
      </c>
      <c r="Y1275" s="270"/>
      <c r="Z1275" s="270"/>
      <c r="AB1275" s="272" t="str">
        <f t="shared" ref="AB1275:AB1306" si="182">B1275&amp;C1275</f>
        <v/>
      </c>
    </row>
    <row r="1276" spans="1:28" s="271" customFormat="1" ht="20.25">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ca="1" si="180"/>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ca="1" si="181"/>
        <v>0</v>
      </c>
      <c r="Y1276" s="270"/>
      <c r="Z1276" s="270"/>
      <c r="AB1276" s="272" t="str">
        <f t="shared" si="182"/>
        <v/>
      </c>
    </row>
    <row r="1277" spans="1:28" s="271" customFormat="1" ht="20.25">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0"/>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1"/>
        <v>0</v>
      </c>
      <c r="Y1277" s="270"/>
      <c r="Z1277" s="270"/>
      <c r="AB1277" s="272" t="str">
        <f t="shared" si="182"/>
        <v/>
      </c>
    </row>
    <row r="1278" spans="1:28" s="271" customFormat="1" ht="20.25">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0"/>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1"/>
        <v>0</v>
      </c>
      <c r="Y1278" s="270"/>
      <c r="Z1278" s="270"/>
      <c r="AB1278" s="272" t="str">
        <f t="shared" si="182"/>
        <v/>
      </c>
    </row>
    <row r="1279" spans="1:28" s="271" customFormat="1" ht="20.25">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0"/>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1"/>
        <v>0</v>
      </c>
      <c r="Y1279" s="270"/>
      <c r="Z1279" s="270"/>
      <c r="AB1279" s="272" t="str">
        <f t="shared" si="182"/>
        <v/>
      </c>
    </row>
    <row r="1280" spans="1:28" s="271" customFormat="1" ht="20.25">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0"/>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1"/>
        <v>0</v>
      </c>
      <c r="Y1280" s="270"/>
      <c r="Z1280" s="270"/>
      <c r="AB1280" s="272" t="str">
        <f t="shared" si="182"/>
        <v/>
      </c>
    </row>
    <row r="1281" spans="1:28" s="271" customFormat="1" ht="20.25">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0"/>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1"/>
        <v>0</v>
      </c>
      <c r="Y1281" s="270"/>
      <c r="Z1281" s="270"/>
      <c r="AB1281" s="272" t="str">
        <f t="shared" si="182"/>
        <v/>
      </c>
    </row>
    <row r="1282" spans="1:28" s="271" customFormat="1" ht="20.25">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0"/>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1"/>
        <v>0</v>
      </c>
      <c r="Y1282" s="270"/>
      <c r="Z1282" s="270"/>
      <c r="AB1282" s="272" t="str">
        <f t="shared" si="182"/>
        <v/>
      </c>
    </row>
    <row r="1283" spans="1:28" s="271" customFormat="1" ht="20.25">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0"/>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1"/>
        <v>0</v>
      </c>
      <c r="Y1283" s="270"/>
      <c r="Z1283" s="270"/>
      <c r="AB1283" s="272" t="str">
        <f t="shared" si="182"/>
        <v/>
      </c>
    </row>
    <row r="1284" spans="1:28" s="271" customFormat="1" ht="20.25">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0"/>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1"/>
        <v>0</v>
      </c>
      <c r="Y1284" s="270"/>
      <c r="Z1284" s="270"/>
      <c r="AB1284" s="272" t="str">
        <f t="shared" si="182"/>
        <v/>
      </c>
    </row>
    <row r="1285" spans="1:28" s="271" customFormat="1" ht="20.25">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0"/>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1"/>
        <v>0</v>
      </c>
      <c r="Y1285" s="270"/>
      <c r="Z1285" s="270"/>
      <c r="AB1285" s="272" t="str">
        <f t="shared" si="182"/>
        <v/>
      </c>
    </row>
    <row r="1286" spans="1:28" s="271" customFormat="1" ht="20.25">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0"/>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1"/>
        <v>0</v>
      </c>
      <c r="Y1286" s="270"/>
      <c r="Z1286" s="270"/>
      <c r="AB1286" s="272" t="str">
        <f t="shared" si="182"/>
        <v/>
      </c>
    </row>
    <row r="1287" spans="1:28" s="271" customFormat="1" ht="20.25">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0"/>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1"/>
        <v>0</v>
      </c>
      <c r="Y1287" s="270"/>
      <c r="Z1287" s="270"/>
      <c r="AB1287" s="272" t="str">
        <f t="shared" si="182"/>
        <v/>
      </c>
    </row>
    <row r="1288" spans="1:28" s="271" customFormat="1" ht="20.25">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0"/>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1"/>
        <v>0</v>
      </c>
      <c r="Y1288" s="270"/>
      <c r="Z1288" s="270"/>
      <c r="AB1288" s="272" t="str">
        <f t="shared" si="182"/>
        <v/>
      </c>
    </row>
    <row r="1289" spans="1:28" s="271" customFormat="1" ht="20.25">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0"/>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1"/>
        <v>0</v>
      </c>
      <c r="Y1289" s="270"/>
      <c r="Z1289" s="270"/>
      <c r="AB1289" s="272" t="str">
        <f t="shared" si="182"/>
        <v/>
      </c>
    </row>
    <row r="1290" spans="1:28" s="271" customFormat="1" ht="20.25">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0"/>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1"/>
        <v>0</v>
      </c>
      <c r="Y1290" s="270"/>
      <c r="Z1290" s="270"/>
      <c r="AB1290" s="272" t="str">
        <f t="shared" si="182"/>
        <v/>
      </c>
    </row>
    <row r="1291" spans="1:28" s="271" customFormat="1" ht="20.25">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0"/>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1"/>
        <v>0</v>
      </c>
      <c r="Y1291" s="270"/>
      <c r="Z1291" s="270"/>
      <c r="AB1291" s="272" t="str">
        <f t="shared" si="182"/>
        <v/>
      </c>
    </row>
    <row r="1292" spans="1:28" s="271" customFormat="1" ht="20.25">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0"/>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1"/>
        <v>0</v>
      </c>
      <c r="Y1292" s="270"/>
      <c r="Z1292" s="270"/>
      <c r="AB1292" s="272" t="str">
        <f t="shared" si="182"/>
        <v/>
      </c>
    </row>
    <row r="1293" spans="1:28" s="271" customFormat="1" ht="20.25">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0"/>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1"/>
        <v>0</v>
      </c>
      <c r="Y1293" s="270"/>
      <c r="Z1293" s="270"/>
      <c r="AB1293" s="272" t="str">
        <f t="shared" si="182"/>
        <v/>
      </c>
    </row>
    <row r="1294" spans="1:28" s="271" customFormat="1" ht="20.25">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0"/>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1"/>
        <v>0</v>
      </c>
      <c r="Y1294" s="270"/>
      <c r="Z1294" s="270"/>
      <c r="AB1294" s="272" t="str">
        <f t="shared" si="182"/>
        <v/>
      </c>
    </row>
    <row r="1295" spans="1:28" s="271" customFormat="1" ht="20.25">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0"/>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1"/>
        <v>0</v>
      </c>
      <c r="Y1295" s="270"/>
      <c r="Z1295" s="270"/>
      <c r="AB1295" s="272" t="str">
        <f t="shared" si="182"/>
        <v/>
      </c>
    </row>
    <row r="1296" spans="1:28" s="271" customFormat="1" ht="20.25">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0"/>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1"/>
        <v>0</v>
      </c>
      <c r="Y1296" s="270"/>
      <c r="Z1296" s="270"/>
      <c r="AB1296" s="272" t="str">
        <f t="shared" si="182"/>
        <v/>
      </c>
    </row>
    <row r="1297" spans="1:28" s="271" customFormat="1" ht="20.25">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0"/>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1"/>
        <v>0</v>
      </c>
      <c r="Y1297" s="270"/>
      <c r="Z1297" s="270"/>
      <c r="AB1297" s="272" t="str">
        <f t="shared" si="182"/>
        <v/>
      </c>
    </row>
    <row r="1298" spans="1:28" s="271" customFormat="1" ht="20.25">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0"/>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1"/>
        <v>0</v>
      </c>
      <c r="Y1298" s="270"/>
      <c r="Z1298" s="270"/>
      <c r="AB1298" s="272" t="str">
        <f t="shared" si="182"/>
        <v/>
      </c>
    </row>
    <row r="1299" spans="1:28" s="271" customFormat="1" ht="20.25">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0"/>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1"/>
        <v>0</v>
      </c>
      <c r="Y1299" s="270"/>
      <c r="Z1299" s="270"/>
      <c r="AB1299" s="272" t="str">
        <f t="shared" si="182"/>
        <v/>
      </c>
    </row>
    <row r="1300" spans="1:28" s="271" customFormat="1" ht="20.25">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0"/>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1"/>
        <v>0</v>
      </c>
      <c r="Y1300" s="270"/>
      <c r="Z1300" s="270"/>
      <c r="AB1300" s="272" t="str">
        <f t="shared" si="182"/>
        <v/>
      </c>
    </row>
    <row r="1301" spans="1:28" s="271" customFormat="1" ht="20.25">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0"/>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1"/>
        <v>0</v>
      </c>
      <c r="Y1301" s="270"/>
      <c r="Z1301" s="270"/>
      <c r="AB1301" s="272" t="str">
        <f t="shared" si="182"/>
        <v/>
      </c>
    </row>
    <row r="1302" spans="1:28" s="271" customFormat="1" ht="20.25">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0"/>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1"/>
        <v>0</v>
      </c>
      <c r="Y1302" s="270"/>
      <c r="Z1302" s="270"/>
      <c r="AB1302" s="272" t="str">
        <f t="shared" si="182"/>
        <v/>
      </c>
    </row>
    <row r="1303" spans="1:28" s="271" customFormat="1" ht="20.25">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0"/>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1"/>
        <v>0</v>
      </c>
      <c r="Y1303" s="270"/>
      <c r="Z1303" s="270"/>
      <c r="AB1303" s="272" t="str">
        <f t="shared" si="182"/>
        <v/>
      </c>
    </row>
    <row r="1304" spans="1:28" s="271" customFormat="1" ht="20.25">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0"/>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1"/>
        <v>0</v>
      </c>
      <c r="Y1304" s="270"/>
      <c r="Z1304" s="270"/>
      <c r="AB1304" s="272" t="str">
        <f t="shared" si="182"/>
        <v/>
      </c>
    </row>
    <row r="1305" spans="1:28" s="271" customFormat="1" ht="20.25">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0"/>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1"/>
        <v>0</v>
      </c>
      <c r="Y1305" s="270"/>
      <c r="Z1305" s="270"/>
      <c r="AB1305" s="272" t="str">
        <f t="shared" si="182"/>
        <v/>
      </c>
    </row>
    <row r="1306" spans="1:28" s="271" customFormat="1" ht="20.25">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0"/>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1"/>
        <v>0</v>
      </c>
      <c r="Y1306" s="270"/>
      <c r="Z1306" s="270"/>
      <c r="AB1306" s="272" t="str">
        <f t="shared" si="182"/>
        <v/>
      </c>
    </row>
    <row r="1307" spans="1:28" s="271" customFormat="1" ht="20.25">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ref="S1307:S1337" ca="1" si="183">IF(B1307="","",IF(ISERROR(MATCH($E1307,CL,0)),"Unknown",INDIRECT("'C'!$A$"&amp;MATCH($E1307,CL,0)+1)))</f>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ref="X1307:X1337" ca="1" si="184">IF(AND(C1307="Smelter not listed",OR(LEN(D1307)=0,LEN(E1307)=0)),1,0)</f>
        <v>0</v>
      </c>
      <c r="Y1307" s="270"/>
      <c r="Z1307" s="270"/>
      <c r="AB1307" s="272" t="str">
        <f t="shared" ref="AB1307:AB1337" si="185">B1307&amp;C1307</f>
        <v/>
      </c>
    </row>
    <row r="1308" spans="1:28" s="271" customFormat="1" ht="20.25">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ca="1" si="183"/>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ca="1" si="184"/>
        <v>0</v>
      </c>
      <c r="Y1308" s="270"/>
      <c r="Z1308" s="270"/>
      <c r="AB1308" s="272" t="str">
        <f t="shared" si="185"/>
        <v/>
      </c>
    </row>
    <row r="1309" spans="1:28" s="271" customFormat="1" ht="20.25">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3"/>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4"/>
        <v>0</v>
      </c>
      <c r="Y1309" s="270"/>
      <c r="Z1309" s="270"/>
      <c r="AB1309" s="272" t="str">
        <f t="shared" si="185"/>
        <v/>
      </c>
    </row>
    <row r="1310" spans="1:28" s="271" customFormat="1" ht="20.25">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3"/>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4"/>
        <v>0</v>
      </c>
      <c r="Y1310" s="270"/>
      <c r="Z1310" s="270"/>
      <c r="AB1310" s="272" t="str">
        <f t="shared" si="185"/>
        <v/>
      </c>
    </row>
    <row r="1311" spans="1:28" s="271" customFormat="1" ht="20.25">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3"/>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4"/>
        <v>0</v>
      </c>
      <c r="Y1311" s="270"/>
      <c r="Z1311" s="270"/>
      <c r="AB1311" s="272" t="str">
        <f t="shared" si="185"/>
        <v/>
      </c>
    </row>
    <row r="1312" spans="1:28" s="271" customFormat="1" ht="20.25">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3"/>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4"/>
        <v>0</v>
      </c>
      <c r="Y1312" s="270"/>
      <c r="Z1312" s="270"/>
      <c r="AB1312" s="272" t="str">
        <f t="shared" si="185"/>
        <v/>
      </c>
    </row>
    <row r="1313" spans="1:28" s="271" customFormat="1" ht="20.25">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3"/>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4"/>
        <v>0</v>
      </c>
      <c r="Y1313" s="270"/>
      <c r="Z1313" s="270"/>
      <c r="AB1313" s="272" t="str">
        <f t="shared" si="185"/>
        <v/>
      </c>
    </row>
    <row r="1314" spans="1:28" s="271" customFormat="1" ht="20.25">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3"/>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4"/>
        <v>0</v>
      </c>
      <c r="Y1314" s="270"/>
      <c r="Z1314" s="270"/>
      <c r="AB1314" s="272" t="str">
        <f t="shared" si="185"/>
        <v/>
      </c>
    </row>
    <row r="1315" spans="1:28" s="271" customFormat="1" ht="20.25">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3"/>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4"/>
        <v>0</v>
      </c>
      <c r="Y1315" s="270"/>
      <c r="Z1315" s="270"/>
      <c r="AB1315" s="272" t="str">
        <f t="shared" si="185"/>
        <v/>
      </c>
    </row>
    <row r="1316" spans="1:28" s="271" customFormat="1" ht="20.25">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3"/>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4"/>
        <v>0</v>
      </c>
      <c r="Y1316" s="270"/>
      <c r="Z1316" s="270"/>
      <c r="AB1316" s="272" t="str">
        <f t="shared" si="185"/>
        <v/>
      </c>
    </row>
    <row r="1317" spans="1:28" s="271" customFormat="1" ht="20.25">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3"/>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4"/>
        <v>0</v>
      </c>
      <c r="Y1317" s="270"/>
      <c r="Z1317" s="270"/>
      <c r="AB1317" s="272" t="str">
        <f t="shared" si="185"/>
        <v/>
      </c>
    </row>
    <row r="1318" spans="1:28" s="271" customFormat="1" ht="20.25">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3"/>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4"/>
        <v>0</v>
      </c>
      <c r="Y1318" s="270"/>
      <c r="Z1318" s="270"/>
      <c r="AB1318" s="272" t="str">
        <f t="shared" si="185"/>
        <v/>
      </c>
    </row>
    <row r="1319" spans="1:28" s="271" customFormat="1" ht="20.25">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3"/>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4"/>
        <v>0</v>
      </c>
      <c r="Y1319" s="270"/>
      <c r="Z1319" s="270"/>
      <c r="AB1319" s="272" t="str">
        <f t="shared" si="185"/>
        <v/>
      </c>
    </row>
    <row r="1320" spans="1:28" s="271" customFormat="1" ht="20.25">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3"/>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4"/>
        <v>0</v>
      </c>
      <c r="Y1320" s="270"/>
      <c r="Z1320" s="270"/>
      <c r="AB1320" s="272" t="str">
        <f t="shared" si="185"/>
        <v/>
      </c>
    </row>
    <row r="1321" spans="1:28" s="271" customFormat="1" ht="20.25">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3"/>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4"/>
        <v>0</v>
      </c>
      <c r="Y1321" s="270"/>
      <c r="Z1321" s="270"/>
      <c r="AB1321" s="272" t="str">
        <f t="shared" si="185"/>
        <v/>
      </c>
    </row>
    <row r="1322" spans="1:28" s="271" customFormat="1" ht="20.25">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3"/>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4"/>
        <v>0</v>
      </c>
      <c r="Y1322" s="270"/>
      <c r="Z1322" s="270"/>
      <c r="AB1322" s="272" t="str">
        <f t="shared" si="185"/>
        <v/>
      </c>
    </row>
    <row r="1323" spans="1:28" s="271" customFormat="1" ht="20.25">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3"/>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4"/>
        <v>0</v>
      </c>
      <c r="Y1323" s="270"/>
      <c r="Z1323" s="270"/>
      <c r="AB1323" s="272" t="str">
        <f t="shared" si="185"/>
        <v/>
      </c>
    </row>
    <row r="1324" spans="1:28" s="271" customFormat="1" ht="20.25">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3"/>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4"/>
        <v>0</v>
      </c>
      <c r="Y1324" s="270"/>
      <c r="Z1324" s="270"/>
      <c r="AB1324" s="272" t="str">
        <f t="shared" si="185"/>
        <v/>
      </c>
    </row>
    <row r="1325" spans="1:28" s="271" customFormat="1" ht="20.25">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3"/>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4"/>
        <v>0</v>
      </c>
      <c r="Y1325" s="270"/>
      <c r="Z1325" s="270"/>
      <c r="AB1325" s="272" t="str">
        <f t="shared" si="185"/>
        <v/>
      </c>
    </row>
    <row r="1326" spans="1:28" s="271" customFormat="1" ht="20.25">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3"/>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4"/>
        <v>0</v>
      </c>
      <c r="Y1326" s="270"/>
      <c r="Z1326" s="270"/>
      <c r="AB1326" s="272" t="str">
        <f t="shared" si="185"/>
        <v/>
      </c>
    </row>
    <row r="1327" spans="1:28" s="271" customFormat="1" ht="20.25">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3"/>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4"/>
        <v>0</v>
      </c>
      <c r="Y1327" s="270"/>
      <c r="Z1327" s="270"/>
      <c r="AB1327" s="272" t="str">
        <f t="shared" si="185"/>
        <v/>
      </c>
    </row>
    <row r="1328" spans="1:28" s="271" customFormat="1" ht="20.25">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3"/>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4"/>
        <v>0</v>
      </c>
      <c r="Y1328" s="270"/>
      <c r="Z1328" s="270"/>
      <c r="AB1328" s="272" t="str">
        <f t="shared" si="185"/>
        <v/>
      </c>
    </row>
    <row r="1329" spans="1:28" s="271" customFormat="1" ht="20.25">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3"/>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4"/>
        <v>0</v>
      </c>
      <c r="Y1329" s="270"/>
      <c r="Z1329" s="270"/>
      <c r="AB1329" s="272" t="str">
        <f t="shared" si="185"/>
        <v/>
      </c>
    </row>
    <row r="1330" spans="1:28" s="271" customFormat="1" ht="20.25">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3"/>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4"/>
        <v>0</v>
      </c>
      <c r="Y1330" s="270"/>
      <c r="Z1330" s="270"/>
      <c r="AB1330" s="272" t="str">
        <f t="shared" si="185"/>
        <v/>
      </c>
    </row>
    <row r="1331" spans="1:28" s="271" customFormat="1" ht="20.25">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3"/>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4"/>
        <v>0</v>
      </c>
      <c r="Y1331" s="270"/>
      <c r="Z1331" s="270"/>
      <c r="AB1331" s="272" t="str">
        <f t="shared" si="185"/>
        <v/>
      </c>
    </row>
    <row r="1332" spans="1:28" s="271" customFormat="1" ht="20.25">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3"/>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4"/>
        <v>0</v>
      </c>
      <c r="Y1332" s="270"/>
      <c r="Z1332" s="270"/>
      <c r="AB1332" s="272" t="str">
        <f t="shared" si="185"/>
        <v/>
      </c>
    </row>
    <row r="1333" spans="1:28" s="271" customFormat="1" ht="20.25">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3"/>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4"/>
        <v>0</v>
      </c>
      <c r="Y1333" s="270"/>
      <c r="Z1333" s="270"/>
      <c r="AB1333" s="272" t="str">
        <f t="shared" si="185"/>
        <v/>
      </c>
    </row>
    <row r="1334" spans="1:28" s="271" customFormat="1" ht="20.25">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3"/>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4"/>
        <v>0</v>
      </c>
      <c r="Y1334" s="270"/>
      <c r="Z1334" s="270"/>
      <c r="AB1334" s="272" t="str">
        <f t="shared" si="185"/>
        <v/>
      </c>
    </row>
    <row r="1335" spans="1:28" s="271" customFormat="1" ht="20.25">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3"/>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4"/>
        <v>0</v>
      </c>
      <c r="Y1335" s="270"/>
      <c r="Z1335" s="270"/>
      <c r="AB1335" s="272" t="str">
        <f t="shared" si="185"/>
        <v/>
      </c>
    </row>
    <row r="1336" spans="1:28" s="271" customFormat="1" ht="20.25">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3"/>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4"/>
        <v>0</v>
      </c>
      <c r="Y1336" s="270"/>
      <c r="Z1336" s="270"/>
      <c r="AB1336" s="272" t="str">
        <f t="shared" si="185"/>
        <v/>
      </c>
    </row>
    <row r="1337" spans="1:28" s="271" customFormat="1" ht="20.25">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3"/>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4"/>
        <v>0</v>
      </c>
      <c r="Y1337" s="270"/>
      <c r="Z1337" s="270"/>
      <c r="AB1337" s="272" t="str">
        <f t="shared" si="185"/>
        <v/>
      </c>
    </row>
    <row r="1338" spans="1:28" s="271" customFormat="1" ht="20.25">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ref="S1338" ca="1" si="186">IF(B1338="","",IF(ISERROR(MATCH($E1338,CL,0)),"Unknown",INDIRECT("'C'!$A$"&amp;MATCH($E1338,CL,0)+1)))</f>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ref="X1338" ca="1" si="187">IF(AND(C1338="Smelter not listed",OR(LEN(D1338)=0,LEN(E1338)=0)),1,0)</f>
        <v>0</v>
      </c>
      <c r="Y1338" s="270"/>
      <c r="Z1338" s="270"/>
      <c r="AB1338" s="272" t="str">
        <f t="shared" ref="AB1338" si="188">B1338&amp;C1338</f>
        <v/>
      </c>
    </row>
    <row r="1339" spans="1:28" s="271" customFormat="1" ht="20.25">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S1370"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X1370" ca="1" si="190">IF(AND(C1339="Smelter not listed",OR(LEN(D1339)=0,LEN(E1339)=0)),1,0)</f>
        <v>0</v>
      </c>
      <c r="Y1339" s="270"/>
      <c r="Z1339" s="270"/>
      <c r="AB1339" s="272" t="str">
        <f t="shared" ref="AB1339:AB1370" si="191">B1339&amp;C1339</f>
        <v/>
      </c>
    </row>
    <row r="1340" spans="1:28" s="271" customFormat="1" ht="20.25">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ca="1" si="189"/>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ca="1" si="190"/>
        <v>0</v>
      </c>
      <c r="Y1340" s="270"/>
      <c r="Z1340" s="270"/>
      <c r="AB1340" s="272" t="str">
        <f t="shared" si="191"/>
        <v/>
      </c>
    </row>
    <row r="1341" spans="1:28" s="271" customFormat="1" ht="20.25">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89"/>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0"/>
        <v>0</v>
      </c>
      <c r="Y1341" s="270"/>
      <c r="Z1341" s="270"/>
      <c r="AB1341" s="272" t="str">
        <f t="shared" si="191"/>
        <v/>
      </c>
    </row>
    <row r="1342" spans="1:28" s="271" customFormat="1" ht="20.25">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89"/>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0"/>
        <v>0</v>
      </c>
      <c r="Y1342" s="270"/>
      <c r="Z1342" s="270"/>
      <c r="AB1342" s="272" t="str">
        <f t="shared" si="191"/>
        <v/>
      </c>
    </row>
    <row r="1343" spans="1:28" s="271" customFormat="1" ht="20.25">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89"/>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0"/>
        <v>0</v>
      </c>
      <c r="Y1343" s="270"/>
      <c r="Z1343" s="270"/>
      <c r="AB1343" s="272" t="str">
        <f t="shared" si="191"/>
        <v/>
      </c>
    </row>
    <row r="1344" spans="1:28" s="271" customFormat="1" ht="20.25">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89"/>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0"/>
        <v>0</v>
      </c>
      <c r="Y1344" s="270"/>
      <c r="Z1344" s="270"/>
      <c r="AB1344" s="272" t="str">
        <f t="shared" si="191"/>
        <v/>
      </c>
    </row>
    <row r="1345" spans="1:28" s="271" customFormat="1" ht="20.25">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89"/>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0"/>
        <v>0</v>
      </c>
      <c r="Y1345" s="270"/>
      <c r="Z1345" s="270"/>
      <c r="AB1345" s="272" t="str">
        <f t="shared" si="191"/>
        <v/>
      </c>
    </row>
    <row r="1346" spans="1:28" s="271" customFormat="1" ht="20.25">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89"/>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0"/>
        <v>0</v>
      </c>
      <c r="Y1346" s="270"/>
      <c r="Z1346" s="270"/>
      <c r="AB1346" s="272" t="str">
        <f t="shared" si="191"/>
        <v/>
      </c>
    </row>
    <row r="1347" spans="1:28" s="271" customFormat="1" ht="20.25">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89"/>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0"/>
        <v>0</v>
      </c>
      <c r="Y1347" s="270"/>
      <c r="Z1347" s="270"/>
      <c r="AB1347" s="272" t="str">
        <f t="shared" si="191"/>
        <v/>
      </c>
    </row>
    <row r="1348" spans="1:28" s="271" customFormat="1" ht="20.25">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89"/>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0"/>
        <v>0</v>
      </c>
      <c r="Y1348" s="270"/>
      <c r="Z1348" s="270"/>
      <c r="AB1348" s="272" t="str">
        <f t="shared" si="191"/>
        <v/>
      </c>
    </row>
    <row r="1349" spans="1:28" s="271" customFormat="1" ht="20.25">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89"/>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0"/>
        <v>0</v>
      </c>
      <c r="Y1349" s="270"/>
      <c r="Z1349" s="270"/>
      <c r="AB1349" s="272" t="str">
        <f t="shared" si="191"/>
        <v/>
      </c>
    </row>
    <row r="1350" spans="1:28" s="271" customFormat="1" ht="20.25">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89"/>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0"/>
        <v>0</v>
      </c>
      <c r="Y1350" s="270"/>
      <c r="Z1350" s="270"/>
      <c r="AB1350" s="272" t="str">
        <f t="shared" si="191"/>
        <v/>
      </c>
    </row>
    <row r="1351" spans="1:28" s="271" customFormat="1" ht="20.25">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89"/>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0"/>
        <v>0</v>
      </c>
      <c r="Y1351" s="270"/>
      <c r="Z1351" s="270"/>
      <c r="AB1351" s="272" t="str">
        <f t="shared" si="191"/>
        <v/>
      </c>
    </row>
    <row r="1352" spans="1:28" s="271" customFormat="1" ht="20.25">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89"/>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0"/>
        <v>0</v>
      </c>
      <c r="Y1352" s="270"/>
      <c r="Z1352" s="270"/>
      <c r="AB1352" s="272" t="str">
        <f t="shared" si="191"/>
        <v/>
      </c>
    </row>
    <row r="1353" spans="1:28" s="271" customFormat="1" ht="20.25">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89"/>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0"/>
        <v>0</v>
      </c>
      <c r="Y1353" s="270"/>
      <c r="Z1353" s="270"/>
      <c r="AB1353" s="272" t="str">
        <f t="shared" si="191"/>
        <v/>
      </c>
    </row>
    <row r="1354" spans="1:28" s="271" customFormat="1" ht="20.25">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89"/>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0"/>
        <v>0</v>
      </c>
      <c r="Y1354" s="270"/>
      <c r="Z1354" s="270"/>
      <c r="AB1354" s="272" t="str">
        <f t="shared" si="191"/>
        <v/>
      </c>
    </row>
    <row r="1355" spans="1:28" s="271" customFormat="1" ht="20.25">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89"/>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0"/>
        <v>0</v>
      </c>
      <c r="Y1355" s="270"/>
      <c r="Z1355" s="270"/>
      <c r="AB1355" s="272" t="str">
        <f t="shared" si="191"/>
        <v/>
      </c>
    </row>
    <row r="1356" spans="1:28" s="271" customFormat="1" ht="20.25">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89"/>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0"/>
        <v>0</v>
      </c>
      <c r="Y1356" s="270"/>
      <c r="Z1356" s="270"/>
      <c r="AB1356" s="272" t="str">
        <f t="shared" si="191"/>
        <v/>
      </c>
    </row>
    <row r="1357" spans="1:28" s="271" customFormat="1" ht="20.25">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89"/>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0"/>
        <v>0</v>
      </c>
      <c r="Y1357" s="270"/>
      <c r="Z1357" s="270"/>
      <c r="AB1357" s="272" t="str">
        <f t="shared" si="191"/>
        <v/>
      </c>
    </row>
    <row r="1358" spans="1:28" s="271" customFormat="1" ht="20.25">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89"/>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0"/>
        <v>0</v>
      </c>
      <c r="Y1358" s="270"/>
      <c r="Z1358" s="270"/>
      <c r="AB1358" s="272" t="str">
        <f t="shared" si="191"/>
        <v/>
      </c>
    </row>
    <row r="1359" spans="1:28" s="271" customFormat="1" ht="20.25">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89"/>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0"/>
        <v>0</v>
      </c>
      <c r="Y1359" s="270"/>
      <c r="Z1359" s="270"/>
      <c r="AB1359" s="272" t="str">
        <f t="shared" si="191"/>
        <v/>
      </c>
    </row>
    <row r="1360" spans="1:28" s="271" customFormat="1" ht="20.25">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89"/>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0"/>
        <v>0</v>
      </c>
      <c r="Y1360" s="270"/>
      <c r="Z1360" s="270"/>
      <c r="AB1360" s="272" t="str">
        <f t="shared" si="191"/>
        <v/>
      </c>
    </row>
    <row r="1361" spans="1:28" s="271" customFormat="1" ht="20.25">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89"/>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0"/>
        <v>0</v>
      </c>
      <c r="Y1361" s="270"/>
      <c r="Z1361" s="270"/>
      <c r="AB1361" s="272" t="str">
        <f t="shared" si="191"/>
        <v/>
      </c>
    </row>
    <row r="1362" spans="1:28" s="271" customFormat="1" ht="20.25">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89"/>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0"/>
        <v>0</v>
      </c>
      <c r="Y1362" s="270"/>
      <c r="Z1362" s="270"/>
      <c r="AB1362" s="272" t="str">
        <f t="shared" si="191"/>
        <v/>
      </c>
    </row>
    <row r="1363" spans="1:28" s="271" customFormat="1" ht="20.25">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89"/>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0"/>
        <v>0</v>
      </c>
      <c r="Y1363" s="270"/>
      <c r="Z1363" s="270"/>
      <c r="AB1363" s="272" t="str">
        <f t="shared" si="191"/>
        <v/>
      </c>
    </row>
    <row r="1364" spans="1:28" s="271" customFormat="1" ht="20.25">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89"/>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0"/>
        <v>0</v>
      </c>
      <c r="Y1364" s="270"/>
      <c r="Z1364" s="270"/>
      <c r="AB1364" s="272" t="str">
        <f t="shared" si="191"/>
        <v/>
      </c>
    </row>
    <row r="1365" spans="1:28" s="271" customFormat="1" ht="20.25">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89"/>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0"/>
        <v>0</v>
      </c>
      <c r="Y1365" s="270"/>
      <c r="Z1365" s="270"/>
      <c r="AB1365" s="272" t="str">
        <f t="shared" si="191"/>
        <v/>
      </c>
    </row>
    <row r="1366" spans="1:28" s="271" customFormat="1" ht="20.25">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89"/>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0"/>
        <v>0</v>
      </c>
      <c r="Y1366" s="270"/>
      <c r="Z1366" s="270"/>
      <c r="AB1366" s="272" t="str">
        <f t="shared" si="191"/>
        <v/>
      </c>
    </row>
    <row r="1367" spans="1:28" s="271" customFormat="1" ht="20.25">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89"/>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0"/>
        <v>0</v>
      </c>
      <c r="Y1367" s="270"/>
      <c r="Z1367" s="270"/>
      <c r="AB1367" s="272" t="str">
        <f t="shared" si="191"/>
        <v/>
      </c>
    </row>
    <row r="1368" spans="1:28" s="271" customFormat="1" ht="20.25">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89"/>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0"/>
        <v>0</v>
      </c>
      <c r="Y1368" s="270"/>
      <c r="Z1368" s="270"/>
      <c r="AB1368" s="272" t="str">
        <f t="shared" si="191"/>
        <v/>
      </c>
    </row>
    <row r="1369" spans="1:28" s="271" customFormat="1" ht="20.25">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89"/>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0"/>
        <v>0</v>
      </c>
      <c r="Y1369" s="270"/>
      <c r="Z1369" s="270"/>
      <c r="AB1369" s="272" t="str">
        <f t="shared" si="191"/>
        <v/>
      </c>
    </row>
    <row r="1370" spans="1:28" s="271" customFormat="1" ht="20.25">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89"/>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0"/>
        <v>0</v>
      </c>
      <c r="Y1370" s="270"/>
      <c r="Z1370" s="270"/>
      <c r="AB1370" s="272" t="str">
        <f t="shared" si="191"/>
        <v/>
      </c>
    </row>
    <row r="1371" spans="1:28" s="271" customFormat="1" ht="20.25">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ref="S1371:S1401" ca="1" si="192">IF(B1371="","",IF(ISERROR(MATCH($E1371,CL,0)),"Unknown",INDIRECT("'C'!$A$"&amp;MATCH($E1371,CL,0)+1)))</f>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ref="X1371:X1401" ca="1" si="193">IF(AND(C1371="Smelter not listed",OR(LEN(D1371)=0,LEN(E1371)=0)),1,0)</f>
        <v>0</v>
      </c>
      <c r="Y1371" s="270"/>
      <c r="Z1371" s="270"/>
      <c r="AB1371" s="272" t="str">
        <f t="shared" ref="AB1371:AB1401" si="194">B1371&amp;C1371</f>
        <v/>
      </c>
    </row>
    <row r="1372" spans="1:28" s="271" customFormat="1" ht="20.25">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ca="1" si="192"/>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ca="1" si="193"/>
        <v>0</v>
      </c>
      <c r="Y1372" s="270"/>
      <c r="Z1372" s="270"/>
      <c r="AB1372" s="272" t="str">
        <f t="shared" si="194"/>
        <v/>
      </c>
    </row>
    <row r="1373" spans="1:28" s="271" customFormat="1" ht="20.25">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2"/>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3"/>
        <v>0</v>
      </c>
      <c r="Y1373" s="270"/>
      <c r="Z1373" s="270"/>
      <c r="AB1373" s="272" t="str">
        <f t="shared" si="194"/>
        <v/>
      </c>
    </row>
    <row r="1374" spans="1:28" s="271" customFormat="1" ht="20.25">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2"/>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3"/>
        <v>0</v>
      </c>
      <c r="Y1374" s="270"/>
      <c r="Z1374" s="270"/>
      <c r="AB1374" s="272" t="str">
        <f t="shared" si="194"/>
        <v/>
      </c>
    </row>
    <row r="1375" spans="1:28" s="271" customFormat="1" ht="20.25">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2"/>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3"/>
        <v>0</v>
      </c>
      <c r="Y1375" s="270"/>
      <c r="Z1375" s="270"/>
      <c r="AB1375" s="272" t="str">
        <f t="shared" si="194"/>
        <v/>
      </c>
    </row>
    <row r="1376" spans="1:28" s="271" customFormat="1" ht="20.25">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2"/>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3"/>
        <v>0</v>
      </c>
      <c r="Y1376" s="270"/>
      <c r="Z1376" s="270"/>
      <c r="AB1376" s="272" t="str">
        <f t="shared" si="194"/>
        <v/>
      </c>
    </row>
    <row r="1377" spans="1:28" s="271" customFormat="1" ht="20.25">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2"/>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3"/>
        <v>0</v>
      </c>
      <c r="Y1377" s="270"/>
      <c r="Z1377" s="270"/>
      <c r="AB1377" s="272" t="str">
        <f t="shared" si="194"/>
        <v/>
      </c>
    </row>
    <row r="1378" spans="1:28" s="271" customFormat="1" ht="20.25">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2"/>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3"/>
        <v>0</v>
      </c>
      <c r="Y1378" s="270"/>
      <c r="Z1378" s="270"/>
      <c r="AB1378" s="272" t="str">
        <f t="shared" si="194"/>
        <v/>
      </c>
    </row>
    <row r="1379" spans="1:28" s="271" customFormat="1" ht="20.25">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2"/>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3"/>
        <v>0</v>
      </c>
      <c r="Y1379" s="270"/>
      <c r="Z1379" s="270"/>
      <c r="AB1379" s="272" t="str">
        <f t="shared" si="194"/>
        <v/>
      </c>
    </row>
    <row r="1380" spans="1:28" s="271" customFormat="1" ht="20.25">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2"/>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3"/>
        <v>0</v>
      </c>
      <c r="Y1380" s="270"/>
      <c r="Z1380" s="270"/>
      <c r="AB1380" s="272" t="str">
        <f t="shared" si="194"/>
        <v/>
      </c>
    </row>
    <row r="1381" spans="1:28" s="271" customFormat="1" ht="20.25">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2"/>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3"/>
        <v>0</v>
      </c>
      <c r="Y1381" s="270"/>
      <c r="Z1381" s="270"/>
      <c r="AB1381" s="272" t="str">
        <f t="shared" si="194"/>
        <v/>
      </c>
    </row>
    <row r="1382" spans="1:28" s="271" customFormat="1" ht="20.25">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2"/>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3"/>
        <v>0</v>
      </c>
      <c r="Y1382" s="270"/>
      <c r="Z1382" s="270"/>
      <c r="AB1382" s="272" t="str">
        <f t="shared" si="194"/>
        <v/>
      </c>
    </row>
    <row r="1383" spans="1:28" s="271" customFormat="1" ht="20.25">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2"/>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3"/>
        <v>0</v>
      </c>
      <c r="Y1383" s="270"/>
      <c r="Z1383" s="270"/>
      <c r="AB1383" s="272" t="str">
        <f t="shared" si="194"/>
        <v/>
      </c>
    </row>
    <row r="1384" spans="1:28" s="271" customFormat="1" ht="20.25">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2"/>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3"/>
        <v>0</v>
      </c>
      <c r="Y1384" s="270"/>
      <c r="Z1384" s="270"/>
      <c r="AB1384" s="272" t="str">
        <f t="shared" si="194"/>
        <v/>
      </c>
    </row>
    <row r="1385" spans="1:28" s="271" customFormat="1" ht="20.25">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2"/>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3"/>
        <v>0</v>
      </c>
      <c r="Y1385" s="270"/>
      <c r="Z1385" s="270"/>
      <c r="AB1385" s="272" t="str">
        <f t="shared" si="194"/>
        <v/>
      </c>
    </row>
    <row r="1386" spans="1:28" s="271" customFormat="1" ht="20.25">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2"/>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3"/>
        <v>0</v>
      </c>
      <c r="Y1386" s="270"/>
      <c r="Z1386" s="270"/>
      <c r="AB1386" s="272" t="str">
        <f t="shared" si="194"/>
        <v/>
      </c>
    </row>
    <row r="1387" spans="1:28" s="271" customFormat="1" ht="20.25">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2"/>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3"/>
        <v>0</v>
      </c>
      <c r="Y1387" s="270"/>
      <c r="Z1387" s="270"/>
      <c r="AB1387" s="272" t="str">
        <f t="shared" si="194"/>
        <v/>
      </c>
    </row>
    <row r="1388" spans="1:28" s="271" customFormat="1" ht="20.25">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2"/>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3"/>
        <v>0</v>
      </c>
      <c r="Y1388" s="270"/>
      <c r="Z1388" s="270"/>
      <c r="AB1388" s="272" t="str">
        <f t="shared" si="194"/>
        <v/>
      </c>
    </row>
    <row r="1389" spans="1:28" s="271" customFormat="1" ht="20.25">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2"/>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3"/>
        <v>0</v>
      </c>
      <c r="Y1389" s="270"/>
      <c r="Z1389" s="270"/>
      <c r="AB1389" s="272" t="str">
        <f t="shared" si="194"/>
        <v/>
      </c>
    </row>
    <row r="1390" spans="1:28" s="271" customFormat="1" ht="20.25">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2"/>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3"/>
        <v>0</v>
      </c>
      <c r="Y1390" s="270"/>
      <c r="Z1390" s="270"/>
      <c r="AB1390" s="272" t="str">
        <f t="shared" si="194"/>
        <v/>
      </c>
    </row>
    <row r="1391" spans="1:28" s="271" customFormat="1" ht="20.25">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2"/>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3"/>
        <v>0</v>
      </c>
      <c r="Y1391" s="270"/>
      <c r="Z1391" s="270"/>
      <c r="AB1391" s="272" t="str">
        <f t="shared" si="194"/>
        <v/>
      </c>
    </row>
    <row r="1392" spans="1:28" s="271" customFormat="1" ht="20.25">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2"/>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3"/>
        <v>0</v>
      </c>
      <c r="Y1392" s="270"/>
      <c r="Z1392" s="270"/>
      <c r="AB1392" s="272" t="str">
        <f t="shared" si="194"/>
        <v/>
      </c>
    </row>
    <row r="1393" spans="1:28" s="271" customFormat="1" ht="20.25">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2"/>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3"/>
        <v>0</v>
      </c>
      <c r="Y1393" s="270"/>
      <c r="Z1393" s="270"/>
      <c r="AB1393" s="272" t="str">
        <f t="shared" si="194"/>
        <v/>
      </c>
    </row>
    <row r="1394" spans="1:28" s="271" customFormat="1" ht="20.25">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2"/>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3"/>
        <v>0</v>
      </c>
      <c r="Y1394" s="270"/>
      <c r="Z1394" s="270"/>
      <c r="AB1394" s="272" t="str">
        <f t="shared" si="194"/>
        <v/>
      </c>
    </row>
    <row r="1395" spans="1:28" s="271" customFormat="1" ht="20.25">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2"/>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3"/>
        <v>0</v>
      </c>
      <c r="Y1395" s="270"/>
      <c r="Z1395" s="270"/>
      <c r="AB1395" s="272" t="str">
        <f t="shared" si="194"/>
        <v/>
      </c>
    </row>
    <row r="1396" spans="1:28" s="271" customFormat="1" ht="20.25">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2"/>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3"/>
        <v>0</v>
      </c>
      <c r="Y1396" s="270"/>
      <c r="Z1396" s="270"/>
      <c r="AB1396" s="272" t="str">
        <f t="shared" si="194"/>
        <v/>
      </c>
    </row>
    <row r="1397" spans="1:28" s="271" customFormat="1" ht="20.25">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2"/>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3"/>
        <v>0</v>
      </c>
      <c r="Y1397" s="270"/>
      <c r="Z1397" s="270"/>
      <c r="AB1397" s="272" t="str">
        <f t="shared" si="194"/>
        <v/>
      </c>
    </row>
    <row r="1398" spans="1:28" s="271" customFormat="1" ht="20.25">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2"/>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3"/>
        <v>0</v>
      </c>
      <c r="Y1398" s="270"/>
      <c r="Z1398" s="270"/>
      <c r="AB1398" s="272" t="str">
        <f t="shared" si="194"/>
        <v/>
      </c>
    </row>
    <row r="1399" spans="1:28" s="271" customFormat="1" ht="20.25">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2"/>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3"/>
        <v>0</v>
      </c>
      <c r="Y1399" s="270"/>
      <c r="Z1399" s="270"/>
      <c r="AB1399" s="272" t="str">
        <f t="shared" si="194"/>
        <v/>
      </c>
    </row>
    <row r="1400" spans="1:28" s="271" customFormat="1" ht="20.25">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2"/>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3"/>
        <v>0</v>
      </c>
      <c r="Y1400" s="270"/>
      <c r="Z1400" s="270"/>
      <c r="AB1400" s="272" t="str">
        <f t="shared" si="194"/>
        <v/>
      </c>
    </row>
    <row r="1401" spans="1:28" s="271" customFormat="1" ht="20.25">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2"/>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3"/>
        <v>0</v>
      </c>
      <c r="Y1401" s="270"/>
      <c r="Z1401" s="270"/>
      <c r="AB1401" s="272" t="str">
        <f t="shared" si="194"/>
        <v/>
      </c>
    </row>
    <row r="1402" spans="1:28" s="271" customFormat="1" ht="20.25">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ref="S1402" ca="1" si="195">IF(B1402="","",IF(ISERROR(MATCH($E1402,CL,0)),"Unknown",INDIRECT("'C'!$A$"&amp;MATCH($E1402,CL,0)+1)))</f>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ref="X1402" ca="1" si="196">IF(AND(C1402="Smelter not listed",OR(LEN(D1402)=0,LEN(E1402)=0)),1,0)</f>
        <v>0</v>
      </c>
      <c r="Y1402" s="270"/>
      <c r="Z1402" s="270"/>
      <c r="AB1402" s="272" t="str">
        <f t="shared" ref="AB1402" si="197">B1402&amp;C1402</f>
        <v/>
      </c>
    </row>
    <row r="1403" spans="1:28" s="271" customFormat="1" ht="20.25">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S1434"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X1434" ca="1" si="199">IF(AND(C1403="Smelter not listed",OR(LEN(D1403)=0,LEN(E1403)=0)),1,0)</f>
        <v>0</v>
      </c>
      <c r="Y1403" s="270"/>
      <c r="Z1403" s="270"/>
      <c r="AB1403" s="272" t="str">
        <f t="shared" ref="AB1403:AB1434" si="200">B1403&amp;C1403</f>
        <v/>
      </c>
    </row>
    <row r="1404" spans="1:28" s="271" customFormat="1" ht="20.25">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ca="1" si="198"/>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ca="1" si="199"/>
        <v>0</v>
      </c>
      <c r="Y1404" s="270"/>
      <c r="Z1404" s="270"/>
      <c r="AB1404" s="272" t="str">
        <f t="shared" si="200"/>
        <v/>
      </c>
    </row>
    <row r="1405" spans="1:28" s="271" customFormat="1" ht="20.25">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198"/>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199"/>
        <v>0</v>
      </c>
      <c r="Y1405" s="270"/>
      <c r="Z1405" s="270"/>
      <c r="AB1405" s="272" t="str">
        <f t="shared" si="200"/>
        <v/>
      </c>
    </row>
    <row r="1406" spans="1:28" s="271" customFormat="1" ht="20.25">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198"/>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199"/>
        <v>0</v>
      </c>
      <c r="Y1406" s="270"/>
      <c r="Z1406" s="270"/>
      <c r="AB1406" s="272" t="str">
        <f t="shared" si="200"/>
        <v/>
      </c>
    </row>
    <row r="1407" spans="1:28" s="271" customFormat="1" ht="20.25">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198"/>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199"/>
        <v>0</v>
      </c>
      <c r="Y1407" s="270"/>
      <c r="Z1407" s="270"/>
      <c r="AB1407" s="272" t="str">
        <f t="shared" si="200"/>
        <v/>
      </c>
    </row>
    <row r="1408" spans="1:28" s="271" customFormat="1" ht="20.25">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198"/>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199"/>
        <v>0</v>
      </c>
      <c r="Y1408" s="270"/>
      <c r="Z1408" s="270"/>
      <c r="AB1408" s="272" t="str">
        <f t="shared" si="200"/>
        <v/>
      </c>
    </row>
    <row r="1409" spans="1:28" s="271" customFormat="1" ht="20.25">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198"/>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199"/>
        <v>0</v>
      </c>
      <c r="Y1409" s="270"/>
      <c r="Z1409" s="270"/>
      <c r="AB1409" s="272" t="str">
        <f t="shared" si="200"/>
        <v/>
      </c>
    </row>
    <row r="1410" spans="1:28" s="271" customFormat="1" ht="20.25">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198"/>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199"/>
        <v>0</v>
      </c>
      <c r="Y1410" s="270"/>
      <c r="Z1410" s="270"/>
      <c r="AB1410" s="272" t="str">
        <f t="shared" si="200"/>
        <v/>
      </c>
    </row>
    <row r="1411" spans="1:28" s="271" customFormat="1" ht="20.25">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198"/>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199"/>
        <v>0</v>
      </c>
      <c r="Y1411" s="270"/>
      <c r="Z1411" s="270"/>
      <c r="AB1411" s="272" t="str">
        <f t="shared" si="200"/>
        <v/>
      </c>
    </row>
    <row r="1412" spans="1:28" s="271" customFormat="1" ht="20.25">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198"/>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199"/>
        <v>0</v>
      </c>
      <c r="Y1412" s="270"/>
      <c r="Z1412" s="270"/>
      <c r="AB1412" s="272" t="str">
        <f t="shared" si="200"/>
        <v/>
      </c>
    </row>
    <row r="1413" spans="1:28" s="271" customFormat="1" ht="20.25">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198"/>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199"/>
        <v>0</v>
      </c>
      <c r="Y1413" s="270"/>
      <c r="Z1413" s="270"/>
      <c r="AB1413" s="272" t="str">
        <f t="shared" si="200"/>
        <v/>
      </c>
    </row>
    <row r="1414" spans="1:28" s="271" customFormat="1" ht="20.25">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198"/>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199"/>
        <v>0</v>
      </c>
      <c r="Y1414" s="270"/>
      <c r="Z1414" s="270"/>
      <c r="AB1414" s="272" t="str">
        <f t="shared" si="200"/>
        <v/>
      </c>
    </row>
    <row r="1415" spans="1:28" s="271" customFormat="1" ht="20.25">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198"/>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199"/>
        <v>0</v>
      </c>
      <c r="Y1415" s="270"/>
      <c r="Z1415" s="270"/>
      <c r="AB1415" s="272" t="str">
        <f t="shared" si="200"/>
        <v/>
      </c>
    </row>
    <row r="1416" spans="1:28" s="271" customFormat="1" ht="20.25">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198"/>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199"/>
        <v>0</v>
      </c>
      <c r="Y1416" s="270"/>
      <c r="Z1416" s="270"/>
      <c r="AB1416" s="272" t="str">
        <f t="shared" si="200"/>
        <v/>
      </c>
    </row>
    <row r="1417" spans="1:28" s="271" customFormat="1" ht="20.25">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198"/>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199"/>
        <v>0</v>
      </c>
      <c r="Y1417" s="270"/>
      <c r="Z1417" s="270"/>
      <c r="AB1417" s="272" t="str">
        <f t="shared" si="200"/>
        <v/>
      </c>
    </row>
    <row r="1418" spans="1:28" s="271" customFormat="1" ht="20.25">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198"/>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199"/>
        <v>0</v>
      </c>
      <c r="Y1418" s="270"/>
      <c r="Z1418" s="270"/>
      <c r="AB1418" s="272" t="str">
        <f t="shared" si="200"/>
        <v/>
      </c>
    </row>
    <row r="1419" spans="1:28" s="271" customFormat="1" ht="20.25">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198"/>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199"/>
        <v>0</v>
      </c>
      <c r="Y1419" s="270"/>
      <c r="Z1419" s="270"/>
      <c r="AB1419" s="272" t="str">
        <f t="shared" si="200"/>
        <v/>
      </c>
    </row>
    <row r="1420" spans="1:28" s="271" customFormat="1" ht="20.25">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198"/>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199"/>
        <v>0</v>
      </c>
      <c r="Y1420" s="270"/>
      <c r="Z1420" s="270"/>
      <c r="AB1420" s="272" t="str">
        <f t="shared" si="200"/>
        <v/>
      </c>
    </row>
    <row r="1421" spans="1:28" s="271" customFormat="1" ht="20.25">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198"/>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199"/>
        <v>0</v>
      </c>
      <c r="Y1421" s="270"/>
      <c r="Z1421" s="270"/>
      <c r="AB1421" s="272" t="str">
        <f t="shared" si="200"/>
        <v/>
      </c>
    </row>
    <row r="1422" spans="1:28" s="271" customFormat="1" ht="20.25">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198"/>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199"/>
        <v>0</v>
      </c>
      <c r="Y1422" s="270"/>
      <c r="Z1422" s="270"/>
      <c r="AB1422" s="272" t="str">
        <f t="shared" si="200"/>
        <v/>
      </c>
    </row>
    <row r="1423" spans="1:28" s="271" customFormat="1" ht="20.25">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198"/>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199"/>
        <v>0</v>
      </c>
      <c r="Y1423" s="270"/>
      <c r="Z1423" s="270"/>
      <c r="AB1423" s="272" t="str">
        <f t="shared" si="200"/>
        <v/>
      </c>
    </row>
    <row r="1424" spans="1:28" s="271" customFormat="1" ht="20.25">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198"/>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199"/>
        <v>0</v>
      </c>
      <c r="Y1424" s="270"/>
      <c r="Z1424" s="270"/>
      <c r="AB1424" s="272" t="str">
        <f t="shared" si="200"/>
        <v/>
      </c>
    </row>
    <row r="1425" spans="1:28" s="271" customFormat="1" ht="20.25">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198"/>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199"/>
        <v>0</v>
      </c>
      <c r="Y1425" s="270"/>
      <c r="Z1425" s="270"/>
      <c r="AB1425" s="272" t="str">
        <f t="shared" si="200"/>
        <v/>
      </c>
    </row>
    <row r="1426" spans="1:28" s="271" customFormat="1" ht="20.25">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198"/>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199"/>
        <v>0</v>
      </c>
      <c r="Y1426" s="270"/>
      <c r="Z1426" s="270"/>
      <c r="AB1426" s="272" t="str">
        <f t="shared" si="200"/>
        <v/>
      </c>
    </row>
    <row r="1427" spans="1:28" s="271" customFormat="1" ht="20.25">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198"/>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199"/>
        <v>0</v>
      </c>
      <c r="Y1427" s="270"/>
      <c r="Z1427" s="270"/>
      <c r="AB1427" s="272" t="str">
        <f t="shared" si="200"/>
        <v/>
      </c>
    </row>
    <row r="1428" spans="1:28" s="271" customFormat="1" ht="20.25">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198"/>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199"/>
        <v>0</v>
      </c>
      <c r="Y1428" s="270"/>
      <c r="Z1428" s="270"/>
      <c r="AB1428" s="272" t="str">
        <f t="shared" si="200"/>
        <v/>
      </c>
    </row>
    <row r="1429" spans="1:28" s="271" customFormat="1" ht="20.25">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198"/>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199"/>
        <v>0</v>
      </c>
      <c r="Y1429" s="270"/>
      <c r="Z1429" s="270"/>
      <c r="AB1429" s="272" t="str">
        <f t="shared" si="200"/>
        <v/>
      </c>
    </row>
    <row r="1430" spans="1:28" s="271" customFormat="1" ht="20.25">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198"/>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199"/>
        <v>0</v>
      </c>
      <c r="Y1430" s="270"/>
      <c r="Z1430" s="270"/>
      <c r="AB1430" s="272" t="str">
        <f t="shared" si="200"/>
        <v/>
      </c>
    </row>
    <row r="1431" spans="1:28" s="271" customFormat="1" ht="20.25">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198"/>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199"/>
        <v>0</v>
      </c>
      <c r="Y1431" s="270"/>
      <c r="Z1431" s="270"/>
      <c r="AB1431" s="272" t="str">
        <f t="shared" si="200"/>
        <v/>
      </c>
    </row>
    <row r="1432" spans="1:28" s="271" customFormat="1" ht="20.25">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198"/>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199"/>
        <v>0</v>
      </c>
      <c r="Y1432" s="270"/>
      <c r="Z1432" s="270"/>
      <c r="AB1432" s="272" t="str">
        <f t="shared" si="200"/>
        <v/>
      </c>
    </row>
    <row r="1433" spans="1:28" s="271" customFormat="1" ht="20.25">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198"/>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199"/>
        <v>0</v>
      </c>
      <c r="Y1433" s="270"/>
      <c r="Z1433" s="270"/>
      <c r="AB1433" s="272" t="str">
        <f t="shared" si="200"/>
        <v/>
      </c>
    </row>
    <row r="1434" spans="1:28" s="271" customFormat="1" ht="20.25">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198"/>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199"/>
        <v>0</v>
      </c>
      <c r="Y1434" s="270"/>
      <c r="Z1434" s="270"/>
      <c r="AB1434" s="272" t="str">
        <f t="shared" si="200"/>
        <v/>
      </c>
    </row>
    <row r="1435" spans="1:28" s="271" customFormat="1" ht="20.25">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ref="S1435:S1465" ca="1" si="201">IF(B1435="","",IF(ISERROR(MATCH($E1435,CL,0)),"Unknown",INDIRECT("'C'!$A$"&amp;MATCH($E1435,CL,0)+1)))</f>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ref="X1435:X1465" ca="1" si="202">IF(AND(C1435="Smelter not listed",OR(LEN(D1435)=0,LEN(E1435)=0)),1,0)</f>
        <v>0</v>
      </c>
      <c r="Y1435" s="270"/>
      <c r="Z1435" s="270"/>
      <c r="AB1435" s="272" t="str">
        <f t="shared" ref="AB1435:AB1465" si="203">B1435&amp;C1435</f>
        <v/>
      </c>
    </row>
    <row r="1436" spans="1:28" s="271" customFormat="1" ht="20.25">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ca="1" si="201"/>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ca="1" si="202"/>
        <v>0</v>
      </c>
      <c r="Y1436" s="270"/>
      <c r="Z1436" s="270"/>
      <c r="AB1436" s="272" t="str">
        <f t="shared" si="203"/>
        <v/>
      </c>
    </row>
    <row r="1437" spans="1:28" s="271" customFormat="1" ht="20.25">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1"/>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2"/>
        <v>0</v>
      </c>
      <c r="Y1437" s="270"/>
      <c r="Z1437" s="270"/>
      <c r="AB1437" s="272" t="str">
        <f t="shared" si="203"/>
        <v/>
      </c>
    </row>
    <row r="1438" spans="1:28" s="271" customFormat="1" ht="20.25">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1"/>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2"/>
        <v>0</v>
      </c>
      <c r="Y1438" s="270"/>
      <c r="Z1438" s="270"/>
      <c r="AB1438" s="272" t="str">
        <f t="shared" si="203"/>
        <v/>
      </c>
    </row>
    <row r="1439" spans="1:28" s="271" customFormat="1" ht="20.25">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1"/>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2"/>
        <v>0</v>
      </c>
      <c r="Y1439" s="270"/>
      <c r="Z1439" s="270"/>
      <c r="AB1439" s="272" t="str">
        <f t="shared" si="203"/>
        <v/>
      </c>
    </row>
    <row r="1440" spans="1:28" s="271" customFormat="1" ht="20.25">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1"/>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2"/>
        <v>0</v>
      </c>
      <c r="Y1440" s="270"/>
      <c r="Z1440" s="270"/>
      <c r="AB1440" s="272" t="str">
        <f t="shared" si="203"/>
        <v/>
      </c>
    </row>
    <row r="1441" spans="1:28" s="271" customFormat="1" ht="20.25">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1"/>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2"/>
        <v>0</v>
      </c>
      <c r="Y1441" s="270"/>
      <c r="Z1441" s="270"/>
      <c r="AB1441" s="272" t="str">
        <f t="shared" si="203"/>
        <v/>
      </c>
    </row>
    <row r="1442" spans="1:28" s="271" customFormat="1" ht="20.25">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1"/>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2"/>
        <v>0</v>
      </c>
      <c r="Y1442" s="270"/>
      <c r="Z1442" s="270"/>
      <c r="AB1442" s="272" t="str">
        <f t="shared" si="203"/>
        <v/>
      </c>
    </row>
    <row r="1443" spans="1:28" s="271" customFormat="1" ht="20.25">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1"/>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2"/>
        <v>0</v>
      </c>
      <c r="Y1443" s="270"/>
      <c r="Z1443" s="270"/>
      <c r="AB1443" s="272" t="str">
        <f t="shared" si="203"/>
        <v/>
      </c>
    </row>
    <row r="1444" spans="1:28" s="271" customFormat="1" ht="20.25">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1"/>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2"/>
        <v>0</v>
      </c>
      <c r="Y1444" s="270"/>
      <c r="Z1444" s="270"/>
      <c r="AB1444" s="272" t="str">
        <f t="shared" si="203"/>
        <v/>
      </c>
    </row>
    <row r="1445" spans="1:28" s="271" customFormat="1" ht="20.25">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1"/>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2"/>
        <v>0</v>
      </c>
      <c r="Y1445" s="270"/>
      <c r="Z1445" s="270"/>
      <c r="AB1445" s="272" t="str">
        <f t="shared" si="203"/>
        <v/>
      </c>
    </row>
    <row r="1446" spans="1:28" s="271" customFormat="1" ht="20.25">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1"/>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2"/>
        <v>0</v>
      </c>
      <c r="Y1446" s="270"/>
      <c r="Z1446" s="270"/>
      <c r="AB1446" s="272" t="str">
        <f t="shared" si="203"/>
        <v/>
      </c>
    </row>
    <row r="1447" spans="1:28" s="271" customFormat="1" ht="20.25">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1"/>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2"/>
        <v>0</v>
      </c>
      <c r="Y1447" s="270"/>
      <c r="Z1447" s="270"/>
      <c r="AB1447" s="272" t="str">
        <f t="shared" si="203"/>
        <v/>
      </c>
    </row>
    <row r="1448" spans="1:28" s="271" customFormat="1" ht="20.25">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1"/>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2"/>
        <v>0</v>
      </c>
      <c r="Y1448" s="270"/>
      <c r="Z1448" s="270"/>
      <c r="AB1448" s="272" t="str">
        <f t="shared" si="203"/>
        <v/>
      </c>
    </row>
    <row r="1449" spans="1:28" s="271" customFormat="1" ht="20.25">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1"/>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2"/>
        <v>0</v>
      </c>
      <c r="Y1449" s="270"/>
      <c r="Z1449" s="270"/>
      <c r="AB1449" s="272" t="str">
        <f t="shared" si="203"/>
        <v/>
      </c>
    </row>
    <row r="1450" spans="1:28" s="271" customFormat="1" ht="20.25">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1"/>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2"/>
        <v>0</v>
      </c>
      <c r="Y1450" s="270"/>
      <c r="Z1450" s="270"/>
      <c r="AB1450" s="272" t="str">
        <f t="shared" si="203"/>
        <v/>
      </c>
    </row>
    <row r="1451" spans="1:28" s="271" customFormat="1" ht="20.25">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1"/>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2"/>
        <v>0</v>
      </c>
      <c r="Y1451" s="270"/>
      <c r="Z1451" s="270"/>
      <c r="AB1451" s="272" t="str">
        <f t="shared" si="203"/>
        <v/>
      </c>
    </row>
    <row r="1452" spans="1:28" s="271" customFormat="1" ht="20.25">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1"/>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2"/>
        <v>0</v>
      </c>
      <c r="Y1452" s="270"/>
      <c r="Z1452" s="270"/>
      <c r="AB1452" s="272" t="str">
        <f t="shared" si="203"/>
        <v/>
      </c>
    </row>
    <row r="1453" spans="1:28" s="271" customFormat="1" ht="20.25">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1"/>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2"/>
        <v>0</v>
      </c>
      <c r="Y1453" s="270"/>
      <c r="Z1453" s="270"/>
      <c r="AB1453" s="272" t="str">
        <f t="shared" si="203"/>
        <v/>
      </c>
    </row>
    <row r="1454" spans="1:28" s="271" customFormat="1" ht="20.25">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1"/>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2"/>
        <v>0</v>
      </c>
      <c r="Y1454" s="270"/>
      <c r="Z1454" s="270"/>
      <c r="AB1454" s="272" t="str">
        <f t="shared" si="203"/>
        <v/>
      </c>
    </row>
    <row r="1455" spans="1:28" s="271" customFormat="1" ht="20.25">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1"/>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2"/>
        <v>0</v>
      </c>
      <c r="Y1455" s="270"/>
      <c r="Z1455" s="270"/>
      <c r="AB1455" s="272" t="str">
        <f t="shared" si="203"/>
        <v/>
      </c>
    </row>
    <row r="1456" spans="1:28" s="271" customFormat="1" ht="20.25">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1"/>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2"/>
        <v>0</v>
      </c>
      <c r="Y1456" s="270"/>
      <c r="Z1456" s="270"/>
      <c r="AB1456" s="272" t="str">
        <f t="shared" si="203"/>
        <v/>
      </c>
    </row>
    <row r="1457" spans="1:28" s="271" customFormat="1" ht="20.25">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1"/>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2"/>
        <v>0</v>
      </c>
      <c r="Y1457" s="270"/>
      <c r="Z1457" s="270"/>
      <c r="AB1457" s="272" t="str">
        <f t="shared" si="203"/>
        <v/>
      </c>
    </row>
    <row r="1458" spans="1:28" s="271" customFormat="1" ht="20.25">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1"/>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2"/>
        <v>0</v>
      </c>
      <c r="Y1458" s="270"/>
      <c r="Z1458" s="270"/>
      <c r="AB1458" s="272" t="str">
        <f t="shared" si="203"/>
        <v/>
      </c>
    </row>
    <row r="1459" spans="1:28" s="271" customFormat="1" ht="20.25">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1"/>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2"/>
        <v>0</v>
      </c>
      <c r="Y1459" s="270"/>
      <c r="Z1459" s="270"/>
      <c r="AB1459" s="272" t="str">
        <f t="shared" si="203"/>
        <v/>
      </c>
    </row>
    <row r="1460" spans="1:28" s="271" customFormat="1" ht="20.25">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1"/>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2"/>
        <v>0</v>
      </c>
      <c r="Y1460" s="270"/>
      <c r="Z1460" s="270"/>
      <c r="AB1460" s="272" t="str">
        <f t="shared" si="203"/>
        <v/>
      </c>
    </row>
    <row r="1461" spans="1:28" s="271" customFormat="1" ht="20.25">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1"/>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2"/>
        <v>0</v>
      </c>
      <c r="Y1461" s="270"/>
      <c r="Z1461" s="270"/>
      <c r="AB1461" s="272" t="str">
        <f t="shared" si="203"/>
        <v/>
      </c>
    </row>
    <row r="1462" spans="1:28" s="271" customFormat="1" ht="20.25">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1"/>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2"/>
        <v>0</v>
      </c>
      <c r="Y1462" s="270"/>
      <c r="Z1462" s="270"/>
      <c r="AB1462" s="272" t="str">
        <f t="shared" si="203"/>
        <v/>
      </c>
    </row>
    <row r="1463" spans="1:28" s="271" customFormat="1" ht="20.25">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1"/>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2"/>
        <v>0</v>
      </c>
      <c r="Y1463" s="270"/>
      <c r="Z1463" s="270"/>
      <c r="AB1463" s="272" t="str">
        <f t="shared" si="203"/>
        <v/>
      </c>
    </row>
    <row r="1464" spans="1:28" s="271" customFormat="1" ht="20.25">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1"/>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2"/>
        <v>0</v>
      </c>
      <c r="Y1464" s="270"/>
      <c r="Z1464" s="270"/>
      <c r="AB1464" s="272" t="str">
        <f t="shared" si="203"/>
        <v/>
      </c>
    </row>
    <row r="1465" spans="1:28" s="271" customFormat="1" ht="20.25">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1"/>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2"/>
        <v>0</v>
      </c>
      <c r="Y1465" s="270"/>
      <c r="Z1465" s="270"/>
      <c r="AB1465" s="272" t="str">
        <f t="shared" si="203"/>
        <v/>
      </c>
    </row>
    <row r="1466" spans="1:28" s="271" customFormat="1" ht="20.25">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ref="S1466" ca="1" si="204">IF(B1466="","",IF(ISERROR(MATCH($E1466,CL,0)),"Unknown",INDIRECT("'C'!$A$"&amp;MATCH($E1466,CL,0)+1)))</f>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ref="X1466" ca="1" si="205">IF(AND(C1466="Smelter not listed",OR(LEN(D1466)=0,LEN(E1466)=0)),1,0)</f>
        <v>0</v>
      </c>
      <c r="Y1466" s="270"/>
      <c r="Z1466" s="270"/>
      <c r="AB1466" s="272" t="str">
        <f t="shared" ref="AB1466" si="206">B1466&amp;C1466</f>
        <v/>
      </c>
    </row>
    <row r="1467" spans="1:28" s="271" customFormat="1" ht="20.25">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S1498"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X1498" ca="1" si="208">IF(AND(C1467="Smelter not listed",OR(LEN(D1467)=0,LEN(E1467)=0)),1,0)</f>
        <v>0</v>
      </c>
      <c r="Y1467" s="270"/>
      <c r="Z1467" s="270"/>
      <c r="AB1467" s="272" t="str">
        <f t="shared" ref="AB1467:AB1498" si="209">B1467&amp;C1467</f>
        <v/>
      </c>
    </row>
    <row r="1468" spans="1:28" s="271" customFormat="1" ht="20.25">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ca="1" si="207"/>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ca="1" si="208"/>
        <v>0</v>
      </c>
      <c r="Y1468" s="270"/>
      <c r="Z1468" s="270"/>
      <c r="AB1468" s="272" t="str">
        <f t="shared" si="209"/>
        <v/>
      </c>
    </row>
    <row r="1469" spans="1:28" s="271" customFormat="1" ht="20.25">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07"/>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08"/>
        <v>0</v>
      </c>
      <c r="Y1469" s="270"/>
      <c r="Z1469" s="270"/>
      <c r="AB1469" s="272" t="str">
        <f t="shared" si="209"/>
        <v/>
      </c>
    </row>
    <row r="1470" spans="1:28" s="271" customFormat="1" ht="20.25">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07"/>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08"/>
        <v>0</v>
      </c>
      <c r="Y1470" s="270"/>
      <c r="Z1470" s="270"/>
      <c r="AB1470" s="272" t="str">
        <f t="shared" si="209"/>
        <v/>
      </c>
    </row>
    <row r="1471" spans="1:28" s="271" customFormat="1" ht="20.25">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07"/>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08"/>
        <v>0</v>
      </c>
      <c r="Y1471" s="270"/>
      <c r="Z1471" s="270"/>
      <c r="AB1471" s="272" t="str">
        <f t="shared" si="209"/>
        <v/>
      </c>
    </row>
    <row r="1472" spans="1:28" s="271" customFormat="1" ht="20.25">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07"/>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08"/>
        <v>0</v>
      </c>
      <c r="Y1472" s="270"/>
      <c r="Z1472" s="270"/>
      <c r="AB1472" s="272" t="str">
        <f t="shared" si="209"/>
        <v/>
      </c>
    </row>
    <row r="1473" spans="1:28" s="271" customFormat="1" ht="20.25">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07"/>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08"/>
        <v>0</v>
      </c>
      <c r="Y1473" s="270"/>
      <c r="Z1473" s="270"/>
      <c r="AB1473" s="272" t="str">
        <f t="shared" si="209"/>
        <v/>
      </c>
    </row>
    <row r="1474" spans="1:28" s="271" customFormat="1" ht="20.25">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07"/>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08"/>
        <v>0</v>
      </c>
      <c r="Y1474" s="270"/>
      <c r="Z1474" s="270"/>
      <c r="AB1474" s="272" t="str">
        <f t="shared" si="209"/>
        <v/>
      </c>
    </row>
    <row r="1475" spans="1:28" s="271" customFormat="1" ht="20.25">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07"/>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08"/>
        <v>0</v>
      </c>
      <c r="Y1475" s="270"/>
      <c r="Z1475" s="270"/>
      <c r="AB1475" s="272" t="str">
        <f t="shared" si="209"/>
        <v/>
      </c>
    </row>
    <row r="1476" spans="1:28" s="271" customFormat="1" ht="20.25">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07"/>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08"/>
        <v>0</v>
      </c>
      <c r="Y1476" s="270"/>
      <c r="Z1476" s="270"/>
      <c r="AB1476" s="272" t="str">
        <f t="shared" si="209"/>
        <v/>
      </c>
    </row>
    <row r="1477" spans="1:28" s="271" customFormat="1" ht="20.25">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07"/>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08"/>
        <v>0</v>
      </c>
      <c r="Y1477" s="270"/>
      <c r="Z1477" s="270"/>
      <c r="AB1477" s="272" t="str">
        <f t="shared" si="209"/>
        <v/>
      </c>
    </row>
    <row r="1478" spans="1:28" s="271" customFormat="1" ht="20.25">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07"/>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08"/>
        <v>0</v>
      </c>
      <c r="Y1478" s="270"/>
      <c r="Z1478" s="270"/>
      <c r="AB1478" s="272" t="str">
        <f t="shared" si="209"/>
        <v/>
      </c>
    </row>
    <row r="1479" spans="1:28" s="271" customFormat="1" ht="20.25">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07"/>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08"/>
        <v>0</v>
      </c>
      <c r="Y1479" s="270"/>
      <c r="Z1479" s="270"/>
      <c r="AB1479" s="272" t="str">
        <f t="shared" si="209"/>
        <v/>
      </c>
    </row>
    <row r="1480" spans="1:28" s="271" customFormat="1" ht="20.25">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07"/>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08"/>
        <v>0</v>
      </c>
      <c r="Y1480" s="270"/>
      <c r="Z1480" s="270"/>
      <c r="AB1480" s="272" t="str">
        <f t="shared" si="209"/>
        <v/>
      </c>
    </row>
    <row r="1481" spans="1:28" s="271" customFormat="1" ht="20.25">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07"/>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08"/>
        <v>0</v>
      </c>
      <c r="Y1481" s="270"/>
      <c r="Z1481" s="270"/>
      <c r="AB1481" s="272" t="str">
        <f t="shared" si="209"/>
        <v/>
      </c>
    </row>
    <row r="1482" spans="1:28" s="271" customFormat="1" ht="20.25">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07"/>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08"/>
        <v>0</v>
      </c>
      <c r="Y1482" s="270"/>
      <c r="Z1482" s="270"/>
      <c r="AB1482" s="272" t="str">
        <f t="shared" si="209"/>
        <v/>
      </c>
    </row>
    <row r="1483" spans="1:28" s="271" customFormat="1" ht="20.25">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07"/>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08"/>
        <v>0</v>
      </c>
      <c r="Y1483" s="270"/>
      <c r="Z1483" s="270"/>
      <c r="AB1483" s="272" t="str">
        <f t="shared" si="209"/>
        <v/>
      </c>
    </row>
    <row r="1484" spans="1:28" s="271" customFormat="1" ht="20.25">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07"/>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08"/>
        <v>0</v>
      </c>
      <c r="Y1484" s="270"/>
      <c r="Z1484" s="270"/>
      <c r="AB1484" s="272" t="str">
        <f t="shared" si="209"/>
        <v/>
      </c>
    </row>
    <row r="1485" spans="1:28" s="271" customFormat="1" ht="20.25">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07"/>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08"/>
        <v>0</v>
      </c>
      <c r="Y1485" s="270"/>
      <c r="Z1485" s="270"/>
      <c r="AB1485" s="272" t="str">
        <f t="shared" si="209"/>
        <v/>
      </c>
    </row>
    <row r="1486" spans="1:28" s="271" customFormat="1" ht="20.25">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07"/>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08"/>
        <v>0</v>
      </c>
      <c r="Y1486" s="270"/>
      <c r="Z1486" s="270"/>
      <c r="AB1486" s="272" t="str">
        <f t="shared" si="209"/>
        <v/>
      </c>
    </row>
    <row r="1487" spans="1:28" s="271" customFormat="1" ht="20.25">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07"/>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08"/>
        <v>0</v>
      </c>
      <c r="Y1487" s="270"/>
      <c r="Z1487" s="270"/>
      <c r="AB1487" s="272" t="str">
        <f t="shared" si="209"/>
        <v/>
      </c>
    </row>
    <row r="1488" spans="1:28" s="271" customFormat="1" ht="20.25">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07"/>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08"/>
        <v>0</v>
      </c>
      <c r="Y1488" s="270"/>
      <c r="Z1488" s="270"/>
      <c r="AB1488" s="272" t="str">
        <f t="shared" si="209"/>
        <v/>
      </c>
    </row>
    <row r="1489" spans="1:28" s="271" customFormat="1" ht="20.25">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07"/>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08"/>
        <v>0</v>
      </c>
      <c r="Y1489" s="270"/>
      <c r="Z1489" s="270"/>
      <c r="AB1489" s="272" t="str">
        <f t="shared" si="209"/>
        <v/>
      </c>
    </row>
    <row r="1490" spans="1:28" s="271" customFormat="1" ht="20.25">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07"/>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08"/>
        <v>0</v>
      </c>
      <c r="Y1490" s="270"/>
      <c r="Z1490" s="270"/>
      <c r="AB1490" s="272" t="str">
        <f t="shared" si="209"/>
        <v/>
      </c>
    </row>
    <row r="1491" spans="1:28" s="271" customFormat="1" ht="20.25">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07"/>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08"/>
        <v>0</v>
      </c>
      <c r="Y1491" s="270"/>
      <c r="Z1491" s="270"/>
      <c r="AB1491" s="272" t="str">
        <f t="shared" si="209"/>
        <v/>
      </c>
    </row>
    <row r="1492" spans="1:28" s="271" customFormat="1" ht="20.25">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07"/>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08"/>
        <v>0</v>
      </c>
      <c r="Y1492" s="270"/>
      <c r="Z1492" s="270"/>
      <c r="AB1492" s="272" t="str">
        <f t="shared" si="209"/>
        <v/>
      </c>
    </row>
    <row r="1493" spans="1:28" s="271" customFormat="1" ht="20.25">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07"/>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08"/>
        <v>0</v>
      </c>
      <c r="Y1493" s="270"/>
      <c r="Z1493" s="270"/>
      <c r="AB1493" s="272" t="str">
        <f t="shared" si="209"/>
        <v/>
      </c>
    </row>
    <row r="1494" spans="1:28" s="271" customFormat="1" ht="20.25">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07"/>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08"/>
        <v>0</v>
      </c>
      <c r="Y1494" s="270"/>
      <c r="Z1494" s="270"/>
      <c r="AB1494" s="272" t="str">
        <f t="shared" si="209"/>
        <v/>
      </c>
    </row>
    <row r="1495" spans="1:28" s="271" customFormat="1" ht="20.25">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07"/>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08"/>
        <v>0</v>
      </c>
      <c r="Y1495" s="270"/>
      <c r="Z1495" s="270"/>
      <c r="AB1495" s="272" t="str">
        <f t="shared" si="209"/>
        <v/>
      </c>
    </row>
    <row r="1496" spans="1:28" s="271" customFormat="1" ht="20.25">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07"/>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08"/>
        <v>0</v>
      </c>
      <c r="Y1496" s="270"/>
      <c r="Z1496" s="270"/>
      <c r="AB1496" s="272" t="str">
        <f t="shared" si="209"/>
        <v/>
      </c>
    </row>
    <row r="1497" spans="1:28" s="271" customFormat="1" ht="20.25">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07"/>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08"/>
        <v>0</v>
      </c>
      <c r="Y1497" s="270"/>
      <c r="Z1497" s="270"/>
      <c r="AB1497" s="272" t="str">
        <f t="shared" si="209"/>
        <v/>
      </c>
    </row>
    <row r="1498" spans="1:28" s="271" customFormat="1" ht="20.25">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07"/>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08"/>
        <v>0</v>
      </c>
      <c r="Y1498" s="270"/>
      <c r="Z1498" s="270"/>
      <c r="AB1498" s="272" t="str">
        <f t="shared" si="209"/>
        <v/>
      </c>
    </row>
    <row r="1499" spans="1:28" s="271" customFormat="1" ht="20.25">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ref="S1499:S1529" ca="1" si="210">IF(B1499="","",IF(ISERROR(MATCH($E1499,CL,0)),"Unknown",INDIRECT("'C'!$A$"&amp;MATCH($E1499,CL,0)+1)))</f>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ref="X1499:X1529" ca="1" si="211">IF(AND(C1499="Smelter not listed",OR(LEN(D1499)=0,LEN(E1499)=0)),1,0)</f>
        <v>0</v>
      </c>
      <c r="Y1499" s="270"/>
      <c r="Z1499" s="270"/>
      <c r="AB1499" s="272" t="str">
        <f t="shared" ref="AB1499:AB1529" si="212">B1499&amp;C1499</f>
        <v/>
      </c>
    </row>
    <row r="1500" spans="1:28" s="271" customFormat="1" ht="20.25">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ca="1" si="210"/>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ca="1" si="211"/>
        <v>0</v>
      </c>
      <c r="Y1500" s="270"/>
      <c r="Z1500" s="270"/>
      <c r="AB1500" s="272" t="str">
        <f t="shared" si="212"/>
        <v/>
      </c>
    </row>
    <row r="1501" spans="1:28" s="271" customFormat="1" ht="20.25">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0"/>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1"/>
        <v>0</v>
      </c>
      <c r="Y1501" s="270"/>
      <c r="Z1501" s="270"/>
      <c r="AB1501" s="272" t="str">
        <f t="shared" si="212"/>
        <v/>
      </c>
    </row>
    <row r="1502" spans="1:28" s="271" customFormat="1" ht="20.25">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0"/>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1"/>
        <v>0</v>
      </c>
      <c r="Y1502" s="270"/>
      <c r="Z1502" s="270"/>
      <c r="AB1502" s="272" t="str">
        <f t="shared" si="212"/>
        <v/>
      </c>
    </row>
    <row r="1503" spans="1:28" s="271" customFormat="1" ht="20.25">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0"/>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1"/>
        <v>0</v>
      </c>
      <c r="Y1503" s="270"/>
      <c r="Z1503" s="270"/>
      <c r="AB1503" s="272" t="str">
        <f t="shared" si="212"/>
        <v/>
      </c>
    </row>
    <row r="1504" spans="1:28" s="271" customFormat="1" ht="20.25">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0"/>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1"/>
        <v>0</v>
      </c>
      <c r="Y1504" s="270"/>
      <c r="Z1504" s="270"/>
      <c r="AB1504" s="272" t="str">
        <f t="shared" si="212"/>
        <v/>
      </c>
    </row>
    <row r="1505" spans="1:28" s="271" customFormat="1" ht="20.25">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0"/>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1"/>
        <v>0</v>
      </c>
      <c r="Y1505" s="270"/>
      <c r="Z1505" s="270"/>
      <c r="AB1505" s="272" t="str">
        <f t="shared" si="212"/>
        <v/>
      </c>
    </row>
    <row r="1506" spans="1:28" s="271" customFormat="1" ht="20.25">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0"/>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1"/>
        <v>0</v>
      </c>
      <c r="Y1506" s="270"/>
      <c r="Z1506" s="270"/>
      <c r="AB1506" s="272" t="str">
        <f t="shared" si="212"/>
        <v/>
      </c>
    </row>
    <row r="1507" spans="1:28" s="271" customFormat="1" ht="20.25">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0"/>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1"/>
        <v>0</v>
      </c>
      <c r="Y1507" s="270"/>
      <c r="Z1507" s="270"/>
      <c r="AB1507" s="272" t="str">
        <f t="shared" si="212"/>
        <v/>
      </c>
    </row>
    <row r="1508" spans="1:28" s="271" customFormat="1" ht="20.25">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0"/>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1"/>
        <v>0</v>
      </c>
      <c r="Y1508" s="270"/>
      <c r="Z1508" s="270"/>
      <c r="AB1508" s="272" t="str">
        <f t="shared" si="212"/>
        <v/>
      </c>
    </row>
    <row r="1509" spans="1:28" s="271" customFormat="1" ht="20.25">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0"/>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1"/>
        <v>0</v>
      </c>
      <c r="Y1509" s="270"/>
      <c r="Z1509" s="270"/>
      <c r="AB1509" s="272" t="str">
        <f t="shared" si="212"/>
        <v/>
      </c>
    </row>
    <row r="1510" spans="1:28" s="271" customFormat="1" ht="20.25">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0"/>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1"/>
        <v>0</v>
      </c>
      <c r="Y1510" s="270"/>
      <c r="Z1510" s="270"/>
      <c r="AB1510" s="272" t="str">
        <f t="shared" si="212"/>
        <v/>
      </c>
    </row>
    <row r="1511" spans="1:28" s="271" customFormat="1" ht="20.25">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0"/>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1"/>
        <v>0</v>
      </c>
      <c r="Y1511" s="270"/>
      <c r="Z1511" s="270"/>
      <c r="AB1511" s="272" t="str">
        <f t="shared" si="212"/>
        <v/>
      </c>
    </row>
    <row r="1512" spans="1:28" s="271" customFormat="1" ht="20.25">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0"/>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1"/>
        <v>0</v>
      </c>
      <c r="Y1512" s="270"/>
      <c r="Z1512" s="270"/>
      <c r="AB1512" s="272" t="str">
        <f t="shared" si="212"/>
        <v/>
      </c>
    </row>
    <row r="1513" spans="1:28" s="271" customFormat="1" ht="20.25">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0"/>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1"/>
        <v>0</v>
      </c>
      <c r="Y1513" s="270"/>
      <c r="Z1513" s="270"/>
      <c r="AB1513" s="272" t="str">
        <f t="shared" si="212"/>
        <v/>
      </c>
    </row>
    <row r="1514" spans="1:28" s="271" customFormat="1" ht="20.25">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0"/>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1"/>
        <v>0</v>
      </c>
      <c r="Y1514" s="270"/>
      <c r="Z1514" s="270"/>
      <c r="AB1514" s="272" t="str">
        <f t="shared" si="212"/>
        <v/>
      </c>
    </row>
    <row r="1515" spans="1:28" s="271" customFormat="1" ht="20.25">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0"/>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1"/>
        <v>0</v>
      </c>
      <c r="Y1515" s="270"/>
      <c r="Z1515" s="270"/>
      <c r="AB1515" s="272" t="str">
        <f t="shared" si="212"/>
        <v/>
      </c>
    </row>
    <row r="1516" spans="1:28" s="271" customFormat="1" ht="20.25">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0"/>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1"/>
        <v>0</v>
      </c>
      <c r="Y1516" s="270"/>
      <c r="Z1516" s="270"/>
      <c r="AB1516" s="272" t="str">
        <f t="shared" si="212"/>
        <v/>
      </c>
    </row>
    <row r="1517" spans="1:28" s="271" customFormat="1" ht="20.25">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0"/>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1"/>
        <v>0</v>
      </c>
      <c r="Y1517" s="270"/>
      <c r="Z1517" s="270"/>
      <c r="AB1517" s="272" t="str">
        <f t="shared" si="212"/>
        <v/>
      </c>
    </row>
    <row r="1518" spans="1:28" s="271" customFormat="1" ht="20.25">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0"/>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1"/>
        <v>0</v>
      </c>
      <c r="Y1518" s="270"/>
      <c r="Z1518" s="270"/>
      <c r="AB1518" s="272" t="str">
        <f t="shared" si="212"/>
        <v/>
      </c>
    </row>
    <row r="1519" spans="1:28" s="271" customFormat="1" ht="20.25">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0"/>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1"/>
        <v>0</v>
      </c>
      <c r="Y1519" s="270"/>
      <c r="Z1519" s="270"/>
      <c r="AB1519" s="272" t="str">
        <f t="shared" si="212"/>
        <v/>
      </c>
    </row>
    <row r="1520" spans="1:28" s="271" customFormat="1" ht="20.25">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0"/>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1"/>
        <v>0</v>
      </c>
      <c r="Y1520" s="270"/>
      <c r="Z1520" s="270"/>
      <c r="AB1520" s="272" t="str">
        <f t="shared" si="212"/>
        <v/>
      </c>
    </row>
    <row r="1521" spans="1:28" s="271" customFormat="1" ht="20.25">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0"/>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1"/>
        <v>0</v>
      </c>
      <c r="Y1521" s="270"/>
      <c r="Z1521" s="270"/>
      <c r="AB1521" s="272" t="str">
        <f t="shared" si="212"/>
        <v/>
      </c>
    </row>
    <row r="1522" spans="1:28" s="271" customFormat="1" ht="20.25">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0"/>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1"/>
        <v>0</v>
      </c>
      <c r="Y1522" s="270"/>
      <c r="Z1522" s="270"/>
      <c r="AB1522" s="272" t="str">
        <f t="shared" si="212"/>
        <v/>
      </c>
    </row>
    <row r="1523" spans="1:28" s="271" customFormat="1" ht="20.25">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0"/>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1"/>
        <v>0</v>
      </c>
      <c r="Y1523" s="270"/>
      <c r="Z1523" s="270"/>
      <c r="AB1523" s="272" t="str">
        <f t="shared" si="212"/>
        <v/>
      </c>
    </row>
    <row r="1524" spans="1:28" s="271" customFormat="1" ht="20.25">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0"/>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1"/>
        <v>0</v>
      </c>
      <c r="Y1524" s="270"/>
      <c r="Z1524" s="270"/>
      <c r="AB1524" s="272" t="str">
        <f t="shared" si="212"/>
        <v/>
      </c>
    </row>
    <row r="1525" spans="1:28" s="271" customFormat="1" ht="20.25">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0"/>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1"/>
        <v>0</v>
      </c>
      <c r="Y1525" s="270"/>
      <c r="Z1525" s="270"/>
      <c r="AB1525" s="272" t="str">
        <f t="shared" si="212"/>
        <v/>
      </c>
    </row>
    <row r="1526" spans="1:28" s="271" customFormat="1" ht="20.25">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0"/>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1"/>
        <v>0</v>
      </c>
      <c r="Y1526" s="270"/>
      <c r="Z1526" s="270"/>
      <c r="AB1526" s="272" t="str">
        <f t="shared" si="212"/>
        <v/>
      </c>
    </row>
    <row r="1527" spans="1:28" s="271" customFormat="1" ht="20.25">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0"/>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1"/>
        <v>0</v>
      </c>
      <c r="Y1527" s="270"/>
      <c r="Z1527" s="270"/>
      <c r="AB1527" s="272" t="str">
        <f t="shared" si="212"/>
        <v/>
      </c>
    </row>
    <row r="1528" spans="1:28" s="271" customFormat="1" ht="20.25">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0"/>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1"/>
        <v>0</v>
      </c>
      <c r="Y1528" s="270"/>
      <c r="Z1528" s="270"/>
      <c r="AB1528" s="272" t="str">
        <f t="shared" si="212"/>
        <v/>
      </c>
    </row>
    <row r="1529" spans="1:28" s="271" customFormat="1" ht="20.25">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0"/>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1"/>
        <v>0</v>
      </c>
      <c r="Y1529" s="270"/>
      <c r="Z1529" s="270"/>
      <c r="AB1529" s="272" t="str">
        <f t="shared" si="212"/>
        <v/>
      </c>
    </row>
    <row r="1530" spans="1:28" s="271" customFormat="1" ht="20.25">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ref="S1530" ca="1" si="213">IF(B1530="","",IF(ISERROR(MATCH($E1530,CL,0)),"Unknown",INDIRECT("'C'!$A$"&amp;MATCH($E1530,CL,0)+1)))</f>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ref="X1530" ca="1" si="214">IF(AND(C1530="Smelter not listed",OR(LEN(D1530)=0,LEN(E1530)=0)),1,0)</f>
        <v>0</v>
      </c>
      <c r="Y1530" s="270"/>
      <c r="Z1530" s="270"/>
      <c r="AB1530" s="272" t="str">
        <f t="shared" ref="AB1530" si="215">B1530&amp;C1530</f>
        <v/>
      </c>
    </row>
    <row r="1531" spans="1:28" s="271" customFormat="1" ht="20.25">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S1562"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X1562" ca="1" si="217">IF(AND(C1531="Smelter not listed",OR(LEN(D1531)=0,LEN(E1531)=0)),1,0)</f>
        <v>0</v>
      </c>
      <c r="Y1531" s="270"/>
      <c r="Z1531" s="270"/>
      <c r="AB1531" s="272" t="str">
        <f t="shared" ref="AB1531:AB1562" si="218">B1531&amp;C1531</f>
        <v/>
      </c>
    </row>
    <row r="1532" spans="1:28" s="271" customFormat="1" ht="20.25">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ca="1" si="216"/>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ca="1" si="217"/>
        <v>0</v>
      </c>
      <c r="Y1532" s="270"/>
      <c r="Z1532" s="270"/>
      <c r="AB1532" s="272" t="str">
        <f t="shared" si="218"/>
        <v/>
      </c>
    </row>
    <row r="1533" spans="1:28" s="271" customFormat="1" ht="20.25">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6"/>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17"/>
        <v>0</v>
      </c>
      <c r="Y1533" s="270"/>
      <c r="Z1533" s="270"/>
      <c r="AB1533" s="272" t="str">
        <f t="shared" si="218"/>
        <v/>
      </c>
    </row>
    <row r="1534" spans="1:28" s="271" customFormat="1" ht="20.25">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6"/>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17"/>
        <v>0</v>
      </c>
      <c r="Y1534" s="270"/>
      <c r="Z1534" s="270"/>
      <c r="AB1534" s="272" t="str">
        <f t="shared" si="218"/>
        <v/>
      </c>
    </row>
    <row r="1535" spans="1:28" s="271" customFormat="1" ht="20.25">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6"/>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17"/>
        <v>0</v>
      </c>
      <c r="Y1535" s="270"/>
      <c r="Z1535" s="270"/>
      <c r="AB1535" s="272" t="str">
        <f t="shared" si="218"/>
        <v/>
      </c>
    </row>
    <row r="1536" spans="1:28" s="271" customFormat="1" ht="20.25">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6"/>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17"/>
        <v>0</v>
      </c>
      <c r="Y1536" s="270"/>
      <c r="Z1536" s="270"/>
      <c r="AB1536" s="272" t="str">
        <f t="shared" si="218"/>
        <v/>
      </c>
    </row>
    <row r="1537" spans="1:28" s="271" customFormat="1" ht="20.25">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6"/>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17"/>
        <v>0</v>
      </c>
      <c r="Y1537" s="270"/>
      <c r="Z1537" s="270"/>
      <c r="AB1537" s="272" t="str">
        <f t="shared" si="218"/>
        <v/>
      </c>
    </row>
    <row r="1538" spans="1:28" s="271" customFormat="1" ht="20.25">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6"/>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17"/>
        <v>0</v>
      </c>
      <c r="Y1538" s="270"/>
      <c r="Z1538" s="270"/>
      <c r="AB1538" s="272" t="str">
        <f t="shared" si="218"/>
        <v/>
      </c>
    </row>
    <row r="1539" spans="1:28" s="271" customFormat="1" ht="20.25">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6"/>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17"/>
        <v>0</v>
      </c>
      <c r="Y1539" s="270"/>
      <c r="Z1539" s="270"/>
      <c r="AB1539" s="272" t="str">
        <f t="shared" si="218"/>
        <v/>
      </c>
    </row>
    <row r="1540" spans="1:28" s="271" customFormat="1" ht="20.25">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6"/>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17"/>
        <v>0</v>
      </c>
      <c r="Y1540" s="270"/>
      <c r="Z1540" s="270"/>
      <c r="AB1540" s="272" t="str">
        <f t="shared" si="218"/>
        <v/>
      </c>
    </row>
    <row r="1541" spans="1:28" s="271" customFormat="1" ht="20.25">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6"/>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17"/>
        <v>0</v>
      </c>
      <c r="Y1541" s="270"/>
      <c r="Z1541" s="270"/>
      <c r="AB1541" s="272" t="str">
        <f t="shared" si="218"/>
        <v/>
      </c>
    </row>
    <row r="1542" spans="1:28" s="271" customFormat="1" ht="20.25">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6"/>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17"/>
        <v>0</v>
      </c>
      <c r="Y1542" s="270"/>
      <c r="Z1542" s="270"/>
      <c r="AB1542" s="272" t="str">
        <f t="shared" si="218"/>
        <v/>
      </c>
    </row>
    <row r="1543" spans="1:28" s="271" customFormat="1" ht="20.25">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6"/>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17"/>
        <v>0</v>
      </c>
      <c r="Y1543" s="270"/>
      <c r="Z1543" s="270"/>
      <c r="AB1543" s="272" t="str">
        <f t="shared" si="218"/>
        <v/>
      </c>
    </row>
    <row r="1544" spans="1:28" s="271" customFormat="1" ht="20.25">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6"/>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17"/>
        <v>0</v>
      </c>
      <c r="Y1544" s="270"/>
      <c r="Z1544" s="270"/>
      <c r="AB1544" s="272" t="str">
        <f t="shared" si="218"/>
        <v/>
      </c>
    </row>
    <row r="1545" spans="1:28" s="271" customFormat="1" ht="20.25">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6"/>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17"/>
        <v>0</v>
      </c>
      <c r="Y1545" s="270"/>
      <c r="Z1545" s="270"/>
      <c r="AB1545" s="272" t="str">
        <f t="shared" si="218"/>
        <v/>
      </c>
    </row>
    <row r="1546" spans="1:28" s="271" customFormat="1" ht="20.25">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6"/>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17"/>
        <v>0</v>
      </c>
      <c r="Y1546" s="270"/>
      <c r="Z1546" s="270"/>
      <c r="AB1546" s="272" t="str">
        <f t="shared" si="218"/>
        <v/>
      </c>
    </row>
    <row r="1547" spans="1:28" s="271" customFormat="1" ht="20.25">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6"/>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17"/>
        <v>0</v>
      </c>
      <c r="Y1547" s="270"/>
      <c r="Z1547" s="270"/>
      <c r="AB1547" s="272" t="str">
        <f t="shared" si="218"/>
        <v/>
      </c>
    </row>
    <row r="1548" spans="1:28" s="271" customFormat="1" ht="20.25">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6"/>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17"/>
        <v>0</v>
      </c>
      <c r="Y1548" s="270"/>
      <c r="Z1548" s="270"/>
      <c r="AB1548" s="272" t="str">
        <f t="shared" si="218"/>
        <v/>
      </c>
    </row>
    <row r="1549" spans="1:28" s="271" customFormat="1" ht="20.25">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6"/>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17"/>
        <v>0</v>
      </c>
      <c r="Y1549" s="270"/>
      <c r="Z1549" s="270"/>
      <c r="AB1549" s="272" t="str">
        <f t="shared" si="218"/>
        <v/>
      </c>
    </row>
    <row r="1550" spans="1:28" s="271" customFormat="1" ht="20.25">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6"/>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17"/>
        <v>0</v>
      </c>
      <c r="Y1550" s="270"/>
      <c r="Z1550" s="270"/>
      <c r="AB1550" s="272" t="str">
        <f t="shared" si="218"/>
        <v/>
      </c>
    </row>
    <row r="1551" spans="1:28" s="271" customFormat="1" ht="20.25">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6"/>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17"/>
        <v>0</v>
      </c>
      <c r="Y1551" s="270"/>
      <c r="Z1551" s="270"/>
      <c r="AB1551" s="272" t="str">
        <f t="shared" si="218"/>
        <v/>
      </c>
    </row>
    <row r="1552" spans="1:28" s="271" customFormat="1" ht="20.25">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6"/>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17"/>
        <v>0</v>
      </c>
      <c r="Y1552" s="270"/>
      <c r="Z1552" s="270"/>
      <c r="AB1552" s="272" t="str">
        <f t="shared" si="218"/>
        <v/>
      </c>
    </row>
    <row r="1553" spans="1:28" s="271" customFormat="1" ht="20.25">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6"/>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17"/>
        <v>0</v>
      </c>
      <c r="Y1553" s="270"/>
      <c r="Z1553" s="270"/>
      <c r="AB1553" s="272" t="str">
        <f t="shared" si="218"/>
        <v/>
      </c>
    </row>
    <row r="1554" spans="1:28" s="271" customFormat="1" ht="20.25">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6"/>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17"/>
        <v>0</v>
      </c>
      <c r="Y1554" s="270"/>
      <c r="Z1554" s="270"/>
      <c r="AB1554" s="272" t="str">
        <f t="shared" si="218"/>
        <v/>
      </c>
    </row>
    <row r="1555" spans="1:28" s="271" customFormat="1" ht="20.25">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6"/>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17"/>
        <v>0</v>
      </c>
      <c r="Y1555" s="270"/>
      <c r="Z1555" s="270"/>
      <c r="AB1555" s="272" t="str">
        <f t="shared" si="218"/>
        <v/>
      </c>
    </row>
    <row r="1556" spans="1:28" s="271" customFormat="1" ht="20.25">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6"/>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17"/>
        <v>0</v>
      </c>
      <c r="Y1556" s="270"/>
      <c r="Z1556" s="270"/>
      <c r="AB1556" s="272" t="str">
        <f t="shared" si="218"/>
        <v/>
      </c>
    </row>
    <row r="1557" spans="1:28" s="271" customFormat="1" ht="20.25">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6"/>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17"/>
        <v>0</v>
      </c>
      <c r="Y1557" s="270"/>
      <c r="Z1557" s="270"/>
      <c r="AB1557" s="272" t="str">
        <f t="shared" si="218"/>
        <v/>
      </c>
    </row>
    <row r="1558" spans="1:28" s="271" customFormat="1" ht="20.25">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6"/>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17"/>
        <v>0</v>
      </c>
      <c r="Y1558" s="270"/>
      <c r="Z1558" s="270"/>
      <c r="AB1558" s="272" t="str">
        <f t="shared" si="218"/>
        <v/>
      </c>
    </row>
    <row r="1559" spans="1:28" s="271" customFormat="1" ht="20.25">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6"/>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17"/>
        <v>0</v>
      </c>
      <c r="Y1559" s="270"/>
      <c r="Z1559" s="270"/>
      <c r="AB1559" s="272" t="str">
        <f t="shared" si="218"/>
        <v/>
      </c>
    </row>
    <row r="1560" spans="1:28" s="271" customFormat="1" ht="20.25">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6"/>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17"/>
        <v>0</v>
      </c>
      <c r="Y1560" s="270"/>
      <c r="Z1560" s="270"/>
      <c r="AB1560" s="272" t="str">
        <f t="shared" si="218"/>
        <v/>
      </c>
    </row>
    <row r="1561" spans="1:28" s="271" customFormat="1" ht="20.25">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6"/>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17"/>
        <v>0</v>
      </c>
      <c r="Y1561" s="270"/>
      <c r="Z1561" s="270"/>
      <c r="AB1561" s="272" t="str">
        <f t="shared" si="218"/>
        <v/>
      </c>
    </row>
    <row r="1562" spans="1:28" s="271" customFormat="1" ht="20.25">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6"/>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17"/>
        <v>0</v>
      </c>
      <c r="Y1562" s="270"/>
      <c r="Z1562" s="270"/>
      <c r="AB1562" s="272" t="str">
        <f t="shared" si="218"/>
        <v/>
      </c>
    </row>
    <row r="1563" spans="1:28" s="271" customFormat="1" ht="20.25">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ref="S1563:S1593" ca="1" si="219">IF(B1563="","",IF(ISERROR(MATCH($E1563,CL,0)),"Unknown",INDIRECT("'C'!$A$"&amp;MATCH($E1563,CL,0)+1)))</f>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ref="X1563:X1593" ca="1" si="220">IF(AND(C1563="Smelter not listed",OR(LEN(D1563)=0,LEN(E1563)=0)),1,0)</f>
        <v>0</v>
      </c>
      <c r="Y1563" s="270"/>
      <c r="Z1563" s="270"/>
      <c r="AB1563" s="272" t="str">
        <f t="shared" ref="AB1563:AB1593" si="221">B1563&amp;C1563</f>
        <v/>
      </c>
    </row>
    <row r="1564" spans="1:28" s="271" customFormat="1" ht="20.25">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ca="1" si="219"/>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ca="1" si="220"/>
        <v>0</v>
      </c>
      <c r="Y1564" s="270"/>
      <c r="Z1564" s="270"/>
      <c r="AB1564" s="272" t="str">
        <f t="shared" si="221"/>
        <v/>
      </c>
    </row>
    <row r="1565" spans="1:28" s="271" customFormat="1" ht="20.25">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19"/>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0"/>
        <v>0</v>
      </c>
      <c r="Y1565" s="270"/>
      <c r="Z1565" s="270"/>
      <c r="AB1565" s="272" t="str">
        <f t="shared" si="221"/>
        <v/>
      </c>
    </row>
    <row r="1566" spans="1:28" s="271" customFormat="1" ht="20.25">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19"/>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0"/>
        <v>0</v>
      </c>
      <c r="Y1566" s="270"/>
      <c r="Z1566" s="270"/>
      <c r="AB1566" s="272" t="str">
        <f t="shared" si="221"/>
        <v/>
      </c>
    </row>
    <row r="1567" spans="1:28" s="271" customFormat="1" ht="20.25">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19"/>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0"/>
        <v>0</v>
      </c>
      <c r="Y1567" s="270"/>
      <c r="Z1567" s="270"/>
      <c r="AB1567" s="272" t="str">
        <f t="shared" si="221"/>
        <v/>
      </c>
    </row>
    <row r="1568" spans="1:28" s="271" customFormat="1" ht="20.25">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19"/>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0"/>
        <v>0</v>
      </c>
      <c r="Y1568" s="270"/>
      <c r="Z1568" s="270"/>
      <c r="AB1568" s="272" t="str">
        <f t="shared" si="221"/>
        <v/>
      </c>
    </row>
    <row r="1569" spans="1:28" s="271" customFormat="1" ht="20.25">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19"/>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0"/>
        <v>0</v>
      </c>
      <c r="Y1569" s="270"/>
      <c r="Z1569" s="270"/>
      <c r="AB1569" s="272" t="str">
        <f t="shared" si="221"/>
        <v/>
      </c>
    </row>
    <row r="1570" spans="1:28" s="271" customFormat="1" ht="20.25">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19"/>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0"/>
        <v>0</v>
      </c>
      <c r="Y1570" s="270"/>
      <c r="Z1570" s="270"/>
      <c r="AB1570" s="272" t="str">
        <f t="shared" si="221"/>
        <v/>
      </c>
    </row>
    <row r="1571" spans="1:28" s="271" customFormat="1" ht="20.25">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19"/>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0"/>
        <v>0</v>
      </c>
      <c r="Y1571" s="270"/>
      <c r="Z1571" s="270"/>
      <c r="AB1571" s="272" t="str">
        <f t="shared" si="221"/>
        <v/>
      </c>
    </row>
    <row r="1572" spans="1:28" s="271" customFormat="1" ht="20.25">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19"/>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0"/>
        <v>0</v>
      </c>
      <c r="Y1572" s="270"/>
      <c r="Z1572" s="270"/>
      <c r="AB1572" s="272" t="str">
        <f t="shared" si="221"/>
        <v/>
      </c>
    </row>
    <row r="1573" spans="1:28" s="271" customFormat="1" ht="20.25">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19"/>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0"/>
        <v>0</v>
      </c>
      <c r="Y1573" s="270"/>
      <c r="Z1573" s="270"/>
      <c r="AB1573" s="272" t="str">
        <f t="shared" si="221"/>
        <v/>
      </c>
    </row>
    <row r="1574" spans="1:28" s="271" customFormat="1" ht="20.25">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19"/>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0"/>
        <v>0</v>
      </c>
      <c r="Y1574" s="270"/>
      <c r="Z1574" s="270"/>
      <c r="AB1574" s="272" t="str">
        <f t="shared" si="221"/>
        <v/>
      </c>
    </row>
    <row r="1575" spans="1:28" s="271" customFormat="1" ht="20.25">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19"/>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0"/>
        <v>0</v>
      </c>
      <c r="Y1575" s="270"/>
      <c r="Z1575" s="270"/>
      <c r="AB1575" s="272" t="str">
        <f t="shared" si="221"/>
        <v/>
      </c>
    </row>
    <row r="1576" spans="1:28" s="271" customFormat="1" ht="20.25">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19"/>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0"/>
        <v>0</v>
      </c>
      <c r="Y1576" s="270"/>
      <c r="Z1576" s="270"/>
      <c r="AB1576" s="272" t="str">
        <f t="shared" si="221"/>
        <v/>
      </c>
    </row>
    <row r="1577" spans="1:28" s="271" customFormat="1" ht="20.25">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19"/>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0"/>
        <v>0</v>
      </c>
      <c r="Y1577" s="270"/>
      <c r="Z1577" s="270"/>
      <c r="AB1577" s="272" t="str">
        <f t="shared" si="221"/>
        <v/>
      </c>
    </row>
    <row r="1578" spans="1:28" s="271" customFormat="1" ht="20.25">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19"/>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0"/>
        <v>0</v>
      </c>
      <c r="Y1578" s="270"/>
      <c r="Z1578" s="270"/>
      <c r="AB1578" s="272" t="str">
        <f t="shared" si="221"/>
        <v/>
      </c>
    </row>
    <row r="1579" spans="1:28" s="271" customFormat="1" ht="20.25">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19"/>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0"/>
        <v>0</v>
      </c>
      <c r="Y1579" s="270"/>
      <c r="Z1579" s="270"/>
      <c r="AB1579" s="272" t="str">
        <f t="shared" si="221"/>
        <v/>
      </c>
    </row>
    <row r="1580" spans="1:28" s="271" customFormat="1" ht="20.25">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19"/>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0"/>
        <v>0</v>
      </c>
      <c r="Y1580" s="270"/>
      <c r="Z1580" s="270"/>
      <c r="AB1580" s="272" t="str">
        <f t="shared" si="221"/>
        <v/>
      </c>
    </row>
    <row r="1581" spans="1:28" s="271" customFormat="1" ht="20.25">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19"/>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0"/>
        <v>0</v>
      </c>
      <c r="Y1581" s="270"/>
      <c r="Z1581" s="270"/>
      <c r="AB1581" s="272" t="str">
        <f t="shared" si="221"/>
        <v/>
      </c>
    </row>
    <row r="1582" spans="1:28" s="271" customFormat="1" ht="20.25">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19"/>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0"/>
        <v>0</v>
      </c>
      <c r="Y1582" s="270"/>
      <c r="Z1582" s="270"/>
      <c r="AB1582" s="272" t="str">
        <f t="shared" si="221"/>
        <v/>
      </c>
    </row>
    <row r="1583" spans="1:28" s="271" customFormat="1" ht="20.25">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19"/>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0"/>
        <v>0</v>
      </c>
      <c r="Y1583" s="270"/>
      <c r="Z1583" s="270"/>
      <c r="AB1583" s="272" t="str">
        <f t="shared" si="221"/>
        <v/>
      </c>
    </row>
    <row r="1584" spans="1:28" s="271" customFormat="1" ht="20.25">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19"/>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0"/>
        <v>0</v>
      </c>
      <c r="Y1584" s="270"/>
      <c r="Z1584" s="270"/>
      <c r="AB1584" s="272" t="str">
        <f t="shared" si="221"/>
        <v/>
      </c>
    </row>
    <row r="1585" spans="1:28" s="271" customFormat="1" ht="20.25">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19"/>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0"/>
        <v>0</v>
      </c>
      <c r="Y1585" s="270"/>
      <c r="Z1585" s="270"/>
      <c r="AB1585" s="272" t="str">
        <f t="shared" si="221"/>
        <v/>
      </c>
    </row>
    <row r="1586" spans="1:28" s="271" customFormat="1" ht="20.25">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19"/>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0"/>
        <v>0</v>
      </c>
      <c r="Y1586" s="270"/>
      <c r="Z1586" s="270"/>
      <c r="AB1586" s="272" t="str">
        <f t="shared" si="221"/>
        <v/>
      </c>
    </row>
    <row r="1587" spans="1:28" s="271" customFormat="1" ht="20.25">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19"/>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0"/>
        <v>0</v>
      </c>
      <c r="Y1587" s="270"/>
      <c r="Z1587" s="270"/>
      <c r="AB1587" s="272" t="str">
        <f t="shared" si="221"/>
        <v/>
      </c>
    </row>
    <row r="1588" spans="1:28" s="271" customFormat="1" ht="20.25">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19"/>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0"/>
        <v>0</v>
      </c>
      <c r="Y1588" s="270"/>
      <c r="Z1588" s="270"/>
      <c r="AB1588" s="272" t="str">
        <f t="shared" si="221"/>
        <v/>
      </c>
    </row>
    <row r="1589" spans="1:28" s="271" customFormat="1" ht="20.25">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19"/>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0"/>
        <v>0</v>
      </c>
      <c r="Y1589" s="270"/>
      <c r="Z1589" s="270"/>
      <c r="AB1589" s="272" t="str">
        <f t="shared" si="221"/>
        <v/>
      </c>
    </row>
    <row r="1590" spans="1:28" s="271" customFormat="1" ht="20.25">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19"/>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0"/>
        <v>0</v>
      </c>
      <c r="Y1590" s="270"/>
      <c r="Z1590" s="270"/>
      <c r="AB1590" s="272" t="str">
        <f t="shared" si="221"/>
        <v/>
      </c>
    </row>
    <row r="1591" spans="1:28" s="271" customFormat="1" ht="20.25">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19"/>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0"/>
        <v>0</v>
      </c>
      <c r="Y1591" s="270"/>
      <c r="Z1591" s="270"/>
      <c r="AB1591" s="272" t="str">
        <f t="shared" si="221"/>
        <v/>
      </c>
    </row>
    <row r="1592" spans="1:28" s="271" customFormat="1" ht="20.25">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19"/>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0"/>
        <v>0</v>
      </c>
      <c r="Y1592" s="270"/>
      <c r="Z1592" s="270"/>
      <c r="AB1592" s="272" t="str">
        <f t="shared" si="221"/>
        <v/>
      </c>
    </row>
    <row r="1593" spans="1:28" s="271" customFormat="1" ht="20.25">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19"/>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0"/>
        <v>0</v>
      </c>
      <c r="Y1593" s="270"/>
      <c r="Z1593" s="270"/>
      <c r="AB1593" s="272" t="str">
        <f t="shared" si="221"/>
        <v/>
      </c>
    </row>
    <row r="1594" spans="1:28" s="271" customFormat="1" ht="20.25">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ref="S1594" ca="1" si="222">IF(B1594="","",IF(ISERROR(MATCH($E1594,CL,0)),"Unknown",INDIRECT("'C'!$A$"&amp;MATCH($E1594,CL,0)+1)))</f>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ref="X1594" ca="1" si="223">IF(AND(C1594="Smelter not listed",OR(LEN(D1594)=0,LEN(E1594)=0)),1,0)</f>
        <v>0</v>
      </c>
      <c r="Y1594" s="270"/>
      <c r="Z1594" s="270"/>
      <c r="AB1594" s="272" t="str">
        <f t="shared" ref="AB1594" si="224">B1594&amp;C1594</f>
        <v/>
      </c>
    </row>
    <row r="1595" spans="1:28" s="271" customFormat="1" ht="20.25">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S1626"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X1626" ca="1" si="226">IF(AND(C1595="Smelter not listed",OR(LEN(D1595)=0,LEN(E1595)=0)),1,0)</f>
        <v>0</v>
      </c>
      <c r="Y1595" s="270"/>
      <c r="Z1595" s="270"/>
      <c r="AB1595" s="272" t="str">
        <f t="shared" ref="AB1595:AB1626" si="227">B1595&amp;C1595</f>
        <v/>
      </c>
    </row>
    <row r="1596" spans="1:28" s="271" customFormat="1" ht="20.25">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ca="1" si="225"/>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ca="1" si="226"/>
        <v>0</v>
      </c>
      <c r="Y1596" s="270"/>
      <c r="Z1596" s="270"/>
      <c r="AB1596" s="272" t="str">
        <f t="shared" si="227"/>
        <v/>
      </c>
    </row>
    <row r="1597" spans="1:28" s="271" customFormat="1" ht="20.25">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5"/>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6"/>
        <v>0</v>
      </c>
      <c r="Y1597" s="270"/>
      <c r="Z1597" s="270"/>
      <c r="AB1597" s="272" t="str">
        <f t="shared" si="227"/>
        <v/>
      </c>
    </row>
    <row r="1598" spans="1:28" s="271" customFormat="1" ht="20.25">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5"/>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6"/>
        <v>0</v>
      </c>
      <c r="Y1598" s="270"/>
      <c r="Z1598" s="270"/>
      <c r="AB1598" s="272" t="str">
        <f t="shared" si="227"/>
        <v/>
      </c>
    </row>
    <row r="1599" spans="1:28" s="271" customFormat="1" ht="20.25">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5"/>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6"/>
        <v>0</v>
      </c>
      <c r="Y1599" s="270"/>
      <c r="Z1599" s="270"/>
      <c r="AB1599" s="272" t="str">
        <f t="shared" si="227"/>
        <v/>
      </c>
    </row>
    <row r="1600" spans="1:28" s="271" customFormat="1" ht="20.25">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5"/>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6"/>
        <v>0</v>
      </c>
      <c r="Y1600" s="270"/>
      <c r="Z1600" s="270"/>
      <c r="AB1600" s="272" t="str">
        <f t="shared" si="227"/>
        <v/>
      </c>
    </row>
    <row r="1601" spans="1:28" s="271" customFormat="1" ht="20.25">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5"/>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6"/>
        <v>0</v>
      </c>
      <c r="Y1601" s="270"/>
      <c r="Z1601" s="270"/>
      <c r="AB1601" s="272" t="str">
        <f t="shared" si="227"/>
        <v/>
      </c>
    </row>
    <row r="1602" spans="1:28" s="271" customFormat="1" ht="20.25">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5"/>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6"/>
        <v>0</v>
      </c>
      <c r="Y1602" s="270"/>
      <c r="Z1602" s="270"/>
      <c r="AB1602" s="272" t="str">
        <f t="shared" si="227"/>
        <v/>
      </c>
    </row>
    <row r="1603" spans="1:28" s="271" customFormat="1" ht="20.25">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5"/>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6"/>
        <v>0</v>
      </c>
      <c r="Y1603" s="270"/>
      <c r="Z1603" s="270"/>
      <c r="AB1603" s="272" t="str">
        <f t="shared" si="227"/>
        <v/>
      </c>
    </row>
    <row r="1604" spans="1:28" s="271" customFormat="1" ht="20.25">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5"/>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6"/>
        <v>0</v>
      </c>
      <c r="Y1604" s="270"/>
      <c r="Z1604" s="270"/>
      <c r="AB1604" s="272" t="str">
        <f t="shared" si="227"/>
        <v/>
      </c>
    </row>
    <row r="1605" spans="1:28" s="271" customFormat="1" ht="20.25">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5"/>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6"/>
        <v>0</v>
      </c>
      <c r="Y1605" s="270"/>
      <c r="Z1605" s="270"/>
      <c r="AB1605" s="272" t="str">
        <f t="shared" si="227"/>
        <v/>
      </c>
    </row>
    <row r="1606" spans="1:28" s="271" customFormat="1" ht="20.25">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5"/>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6"/>
        <v>0</v>
      </c>
      <c r="Y1606" s="270"/>
      <c r="Z1606" s="270"/>
      <c r="AB1606" s="272" t="str">
        <f t="shared" si="227"/>
        <v/>
      </c>
    </row>
    <row r="1607" spans="1:28" s="271" customFormat="1" ht="20.25">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5"/>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6"/>
        <v>0</v>
      </c>
      <c r="Y1607" s="270"/>
      <c r="Z1607" s="270"/>
      <c r="AB1607" s="272" t="str">
        <f t="shared" si="227"/>
        <v/>
      </c>
    </row>
    <row r="1608" spans="1:28" s="271" customFormat="1" ht="20.25">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5"/>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6"/>
        <v>0</v>
      </c>
      <c r="Y1608" s="270"/>
      <c r="Z1608" s="270"/>
      <c r="AB1608" s="272" t="str">
        <f t="shared" si="227"/>
        <v/>
      </c>
    </row>
    <row r="1609" spans="1:28" s="271" customFormat="1" ht="20.25">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5"/>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6"/>
        <v>0</v>
      </c>
      <c r="Y1609" s="270"/>
      <c r="Z1609" s="270"/>
      <c r="AB1609" s="272" t="str">
        <f t="shared" si="227"/>
        <v/>
      </c>
    </row>
    <row r="1610" spans="1:28" s="271" customFormat="1" ht="20.25">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5"/>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6"/>
        <v>0</v>
      </c>
      <c r="Y1610" s="270"/>
      <c r="Z1610" s="270"/>
      <c r="AB1610" s="272" t="str">
        <f t="shared" si="227"/>
        <v/>
      </c>
    </row>
    <row r="1611" spans="1:28" s="271" customFormat="1" ht="20.25">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5"/>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6"/>
        <v>0</v>
      </c>
      <c r="Y1611" s="270"/>
      <c r="Z1611" s="270"/>
      <c r="AB1611" s="272" t="str">
        <f t="shared" si="227"/>
        <v/>
      </c>
    </row>
    <row r="1612" spans="1:28" s="271" customFormat="1" ht="20.25">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5"/>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6"/>
        <v>0</v>
      </c>
      <c r="Y1612" s="270"/>
      <c r="Z1612" s="270"/>
      <c r="AB1612" s="272" t="str">
        <f t="shared" si="227"/>
        <v/>
      </c>
    </row>
    <row r="1613" spans="1:28" s="271" customFormat="1" ht="20.25">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5"/>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6"/>
        <v>0</v>
      </c>
      <c r="Y1613" s="270"/>
      <c r="Z1613" s="270"/>
      <c r="AB1613" s="272" t="str">
        <f t="shared" si="227"/>
        <v/>
      </c>
    </row>
    <row r="1614" spans="1:28" s="271" customFormat="1" ht="20.25">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5"/>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6"/>
        <v>0</v>
      </c>
      <c r="Y1614" s="270"/>
      <c r="Z1614" s="270"/>
      <c r="AB1614" s="272" t="str">
        <f t="shared" si="227"/>
        <v/>
      </c>
    </row>
    <row r="1615" spans="1:28" s="271" customFormat="1" ht="20.25">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5"/>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6"/>
        <v>0</v>
      </c>
      <c r="Y1615" s="270"/>
      <c r="Z1615" s="270"/>
      <c r="AB1615" s="272" t="str">
        <f t="shared" si="227"/>
        <v/>
      </c>
    </row>
    <row r="1616" spans="1:28" s="271" customFormat="1" ht="20.25">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5"/>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6"/>
        <v>0</v>
      </c>
      <c r="Y1616" s="270"/>
      <c r="Z1616" s="270"/>
      <c r="AB1616" s="272" t="str">
        <f t="shared" si="227"/>
        <v/>
      </c>
    </row>
    <row r="1617" spans="1:28" s="271" customFormat="1" ht="20.25">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5"/>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6"/>
        <v>0</v>
      </c>
      <c r="Y1617" s="270"/>
      <c r="Z1617" s="270"/>
      <c r="AB1617" s="272" t="str">
        <f t="shared" si="227"/>
        <v/>
      </c>
    </row>
    <row r="1618" spans="1:28" s="271" customFormat="1" ht="20.25">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5"/>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6"/>
        <v>0</v>
      </c>
      <c r="Y1618" s="270"/>
      <c r="Z1618" s="270"/>
      <c r="AB1618" s="272" t="str">
        <f t="shared" si="227"/>
        <v/>
      </c>
    </row>
    <row r="1619" spans="1:28" s="271" customFormat="1" ht="20.25">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5"/>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6"/>
        <v>0</v>
      </c>
      <c r="Y1619" s="270"/>
      <c r="Z1619" s="270"/>
      <c r="AB1619" s="272" t="str">
        <f t="shared" si="227"/>
        <v/>
      </c>
    </row>
    <row r="1620" spans="1:28" s="271" customFormat="1" ht="20.25">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5"/>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6"/>
        <v>0</v>
      </c>
      <c r="Y1620" s="270"/>
      <c r="Z1620" s="270"/>
      <c r="AB1620" s="272" t="str">
        <f t="shared" si="227"/>
        <v/>
      </c>
    </row>
    <row r="1621" spans="1:28" s="271" customFormat="1" ht="20.25">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5"/>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6"/>
        <v>0</v>
      </c>
      <c r="Y1621" s="270"/>
      <c r="Z1621" s="270"/>
      <c r="AB1621" s="272" t="str">
        <f t="shared" si="227"/>
        <v/>
      </c>
    </row>
    <row r="1622" spans="1:28" s="271" customFormat="1" ht="20.25">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5"/>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6"/>
        <v>0</v>
      </c>
      <c r="Y1622" s="270"/>
      <c r="Z1622" s="270"/>
      <c r="AB1622" s="272" t="str">
        <f t="shared" si="227"/>
        <v/>
      </c>
    </row>
    <row r="1623" spans="1:28" s="271" customFormat="1" ht="20.25">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5"/>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6"/>
        <v>0</v>
      </c>
      <c r="Y1623" s="270"/>
      <c r="Z1623" s="270"/>
      <c r="AB1623" s="272" t="str">
        <f t="shared" si="227"/>
        <v/>
      </c>
    </row>
    <row r="1624" spans="1:28" s="271" customFormat="1" ht="20.25">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5"/>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6"/>
        <v>0</v>
      </c>
      <c r="Y1624" s="270"/>
      <c r="Z1624" s="270"/>
      <c r="AB1624" s="272" t="str">
        <f t="shared" si="227"/>
        <v/>
      </c>
    </row>
    <row r="1625" spans="1:28" s="271" customFormat="1" ht="20.25">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5"/>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6"/>
        <v>0</v>
      </c>
      <c r="Y1625" s="270"/>
      <c r="Z1625" s="270"/>
      <c r="AB1625" s="272" t="str">
        <f t="shared" si="227"/>
        <v/>
      </c>
    </row>
    <row r="1626" spans="1:28" s="271" customFormat="1" ht="20.25">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5"/>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6"/>
        <v>0</v>
      </c>
      <c r="Y1626" s="270"/>
      <c r="Z1626" s="270"/>
      <c r="AB1626" s="272" t="str">
        <f t="shared" si="227"/>
        <v/>
      </c>
    </row>
    <row r="1627" spans="1:28" s="271" customFormat="1" ht="20.25">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ref="S1627:S1657" ca="1" si="228">IF(B1627="","",IF(ISERROR(MATCH($E1627,CL,0)),"Unknown",INDIRECT("'C'!$A$"&amp;MATCH($E1627,CL,0)+1)))</f>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ref="X1627:X1657" ca="1" si="229">IF(AND(C1627="Smelter not listed",OR(LEN(D1627)=0,LEN(E1627)=0)),1,0)</f>
        <v>0</v>
      </c>
      <c r="Y1627" s="270"/>
      <c r="Z1627" s="270"/>
      <c r="AB1627" s="272" t="str">
        <f t="shared" ref="AB1627:AB1657" si="230">B1627&amp;C1627</f>
        <v/>
      </c>
    </row>
    <row r="1628" spans="1:28" s="271" customFormat="1" ht="20.25">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ca="1" si="228"/>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ca="1" si="229"/>
        <v>0</v>
      </c>
      <c r="Y1628" s="270"/>
      <c r="Z1628" s="270"/>
      <c r="AB1628" s="272" t="str">
        <f t="shared" si="230"/>
        <v/>
      </c>
    </row>
    <row r="1629" spans="1:28" s="271" customFormat="1" ht="20.25">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28"/>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29"/>
        <v>0</v>
      </c>
      <c r="Y1629" s="270"/>
      <c r="Z1629" s="270"/>
      <c r="AB1629" s="272" t="str">
        <f t="shared" si="230"/>
        <v/>
      </c>
    </row>
    <row r="1630" spans="1:28" s="271" customFormat="1" ht="20.25">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28"/>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29"/>
        <v>0</v>
      </c>
      <c r="Y1630" s="270"/>
      <c r="Z1630" s="270"/>
      <c r="AB1630" s="272" t="str">
        <f t="shared" si="230"/>
        <v/>
      </c>
    </row>
    <row r="1631" spans="1:28" s="271" customFormat="1" ht="20.25">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28"/>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29"/>
        <v>0</v>
      </c>
      <c r="Y1631" s="270"/>
      <c r="Z1631" s="270"/>
      <c r="AB1631" s="272" t="str">
        <f t="shared" si="230"/>
        <v/>
      </c>
    </row>
    <row r="1632" spans="1:28" s="271" customFormat="1" ht="20.25">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28"/>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29"/>
        <v>0</v>
      </c>
      <c r="Y1632" s="270"/>
      <c r="Z1632" s="270"/>
      <c r="AB1632" s="272" t="str">
        <f t="shared" si="230"/>
        <v/>
      </c>
    </row>
    <row r="1633" spans="1:28" s="271" customFormat="1" ht="20.25">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28"/>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29"/>
        <v>0</v>
      </c>
      <c r="Y1633" s="270"/>
      <c r="Z1633" s="270"/>
      <c r="AB1633" s="272" t="str">
        <f t="shared" si="230"/>
        <v/>
      </c>
    </row>
    <row r="1634" spans="1:28" s="271" customFormat="1" ht="20.25">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28"/>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29"/>
        <v>0</v>
      </c>
      <c r="Y1634" s="270"/>
      <c r="Z1634" s="270"/>
      <c r="AB1634" s="272" t="str">
        <f t="shared" si="230"/>
        <v/>
      </c>
    </row>
    <row r="1635" spans="1:28" s="271" customFormat="1" ht="20.25">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28"/>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29"/>
        <v>0</v>
      </c>
      <c r="Y1635" s="270"/>
      <c r="Z1635" s="270"/>
      <c r="AB1635" s="272" t="str">
        <f t="shared" si="230"/>
        <v/>
      </c>
    </row>
    <row r="1636" spans="1:28" s="271" customFormat="1" ht="20.25">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28"/>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29"/>
        <v>0</v>
      </c>
      <c r="Y1636" s="270"/>
      <c r="Z1636" s="270"/>
      <c r="AB1636" s="272" t="str">
        <f t="shared" si="230"/>
        <v/>
      </c>
    </row>
    <row r="1637" spans="1:28" s="271" customFormat="1" ht="20.25">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28"/>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29"/>
        <v>0</v>
      </c>
      <c r="Y1637" s="270"/>
      <c r="Z1637" s="270"/>
      <c r="AB1637" s="272" t="str">
        <f t="shared" si="230"/>
        <v/>
      </c>
    </row>
    <row r="1638" spans="1:28" s="271" customFormat="1" ht="20.25">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28"/>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29"/>
        <v>0</v>
      </c>
      <c r="Y1638" s="270"/>
      <c r="Z1638" s="270"/>
      <c r="AB1638" s="272" t="str">
        <f t="shared" si="230"/>
        <v/>
      </c>
    </row>
    <row r="1639" spans="1:28" s="271" customFormat="1" ht="20.25">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28"/>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29"/>
        <v>0</v>
      </c>
      <c r="Y1639" s="270"/>
      <c r="Z1639" s="270"/>
      <c r="AB1639" s="272" t="str">
        <f t="shared" si="230"/>
        <v/>
      </c>
    </row>
    <row r="1640" spans="1:28" s="271" customFormat="1" ht="20.25">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28"/>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29"/>
        <v>0</v>
      </c>
      <c r="Y1640" s="270"/>
      <c r="Z1640" s="270"/>
      <c r="AB1640" s="272" t="str">
        <f t="shared" si="230"/>
        <v/>
      </c>
    </row>
    <row r="1641" spans="1:28" s="271" customFormat="1" ht="20.25">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28"/>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29"/>
        <v>0</v>
      </c>
      <c r="Y1641" s="270"/>
      <c r="Z1641" s="270"/>
      <c r="AB1641" s="272" t="str">
        <f t="shared" si="230"/>
        <v/>
      </c>
    </row>
    <row r="1642" spans="1:28" s="271" customFormat="1" ht="20.25">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28"/>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29"/>
        <v>0</v>
      </c>
      <c r="Y1642" s="270"/>
      <c r="Z1642" s="270"/>
      <c r="AB1642" s="272" t="str">
        <f t="shared" si="230"/>
        <v/>
      </c>
    </row>
    <row r="1643" spans="1:28" s="271" customFormat="1" ht="20.25">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28"/>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29"/>
        <v>0</v>
      </c>
      <c r="Y1643" s="270"/>
      <c r="Z1643" s="270"/>
      <c r="AB1643" s="272" t="str">
        <f t="shared" si="230"/>
        <v/>
      </c>
    </row>
    <row r="1644" spans="1:28" s="271" customFormat="1" ht="20.25">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28"/>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29"/>
        <v>0</v>
      </c>
      <c r="Y1644" s="270"/>
      <c r="Z1644" s="270"/>
      <c r="AB1644" s="272" t="str">
        <f t="shared" si="230"/>
        <v/>
      </c>
    </row>
    <row r="1645" spans="1:28" s="271" customFormat="1" ht="20.25">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28"/>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29"/>
        <v>0</v>
      </c>
      <c r="Y1645" s="270"/>
      <c r="Z1645" s="270"/>
      <c r="AB1645" s="272" t="str">
        <f t="shared" si="230"/>
        <v/>
      </c>
    </row>
    <row r="1646" spans="1:28" s="271" customFormat="1" ht="20.25">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28"/>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29"/>
        <v>0</v>
      </c>
      <c r="Y1646" s="270"/>
      <c r="Z1646" s="270"/>
      <c r="AB1646" s="272" t="str">
        <f t="shared" si="230"/>
        <v/>
      </c>
    </row>
    <row r="1647" spans="1:28" s="271" customFormat="1" ht="20.25">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28"/>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29"/>
        <v>0</v>
      </c>
      <c r="Y1647" s="270"/>
      <c r="Z1647" s="270"/>
      <c r="AB1647" s="272" t="str">
        <f t="shared" si="230"/>
        <v/>
      </c>
    </row>
    <row r="1648" spans="1:28" s="271" customFormat="1" ht="20.25">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28"/>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29"/>
        <v>0</v>
      </c>
      <c r="Y1648" s="270"/>
      <c r="Z1648" s="270"/>
      <c r="AB1648" s="272" t="str">
        <f t="shared" si="230"/>
        <v/>
      </c>
    </row>
    <row r="1649" spans="1:28" s="271" customFormat="1" ht="20.25">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28"/>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29"/>
        <v>0</v>
      </c>
      <c r="Y1649" s="270"/>
      <c r="Z1649" s="270"/>
      <c r="AB1649" s="272" t="str">
        <f t="shared" si="230"/>
        <v/>
      </c>
    </row>
    <row r="1650" spans="1:28" s="271" customFormat="1" ht="20.25">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28"/>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29"/>
        <v>0</v>
      </c>
      <c r="Y1650" s="270"/>
      <c r="Z1650" s="270"/>
      <c r="AB1650" s="272" t="str">
        <f t="shared" si="230"/>
        <v/>
      </c>
    </row>
    <row r="1651" spans="1:28" s="271" customFormat="1" ht="20.25">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28"/>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29"/>
        <v>0</v>
      </c>
      <c r="Y1651" s="270"/>
      <c r="Z1651" s="270"/>
      <c r="AB1651" s="272" t="str">
        <f t="shared" si="230"/>
        <v/>
      </c>
    </row>
    <row r="1652" spans="1:28" s="271" customFormat="1" ht="20.25">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28"/>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29"/>
        <v>0</v>
      </c>
      <c r="Y1652" s="270"/>
      <c r="Z1652" s="270"/>
      <c r="AB1652" s="272" t="str">
        <f t="shared" si="230"/>
        <v/>
      </c>
    </row>
    <row r="1653" spans="1:28" s="271" customFormat="1" ht="20.25">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28"/>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29"/>
        <v>0</v>
      </c>
      <c r="Y1653" s="270"/>
      <c r="Z1653" s="270"/>
      <c r="AB1653" s="272" t="str">
        <f t="shared" si="230"/>
        <v/>
      </c>
    </row>
    <row r="1654" spans="1:28" s="271" customFormat="1" ht="20.25">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28"/>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29"/>
        <v>0</v>
      </c>
      <c r="Y1654" s="270"/>
      <c r="Z1654" s="270"/>
      <c r="AB1654" s="272" t="str">
        <f t="shared" si="230"/>
        <v/>
      </c>
    </row>
    <row r="1655" spans="1:28" s="271" customFormat="1" ht="20.25">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28"/>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29"/>
        <v>0</v>
      </c>
      <c r="Y1655" s="270"/>
      <c r="Z1655" s="270"/>
      <c r="AB1655" s="272" t="str">
        <f t="shared" si="230"/>
        <v/>
      </c>
    </row>
    <row r="1656" spans="1:28" s="271" customFormat="1" ht="20.25">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28"/>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29"/>
        <v>0</v>
      </c>
      <c r="Y1656" s="270"/>
      <c r="Z1656" s="270"/>
      <c r="AB1656" s="272" t="str">
        <f t="shared" si="230"/>
        <v/>
      </c>
    </row>
    <row r="1657" spans="1:28" s="271" customFormat="1" ht="20.25">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28"/>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29"/>
        <v>0</v>
      </c>
      <c r="Y1657" s="270"/>
      <c r="Z1657" s="270"/>
      <c r="AB1657" s="272" t="str">
        <f t="shared" si="230"/>
        <v/>
      </c>
    </row>
    <row r="1658" spans="1:28" s="271" customFormat="1" ht="20.25">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ref="S1658" ca="1" si="231">IF(B1658="","",IF(ISERROR(MATCH($E1658,CL,0)),"Unknown",INDIRECT("'C'!$A$"&amp;MATCH($E1658,CL,0)+1)))</f>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ref="X1658" ca="1" si="232">IF(AND(C1658="Smelter not listed",OR(LEN(D1658)=0,LEN(E1658)=0)),1,0)</f>
        <v>0</v>
      </c>
      <c r="Y1658" s="270"/>
      <c r="Z1658" s="270"/>
      <c r="AB1658" s="272" t="str">
        <f t="shared" ref="AB1658" si="233">B1658&amp;C1658</f>
        <v/>
      </c>
    </row>
    <row r="1659" spans="1:28" s="271" customFormat="1" ht="20.25">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S1690"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X1690" ca="1" si="235">IF(AND(C1659="Smelter not listed",OR(LEN(D1659)=0,LEN(E1659)=0)),1,0)</f>
        <v>0</v>
      </c>
      <c r="Y1659" s="270"/>
      <c r="Z1659" s="270"/>
      <c r="AB1659" s="272" t="str">
        <f t="shared" ref="AB1659:AB1690" si="236">B1659&amp;C1659</f>
        <v/>
      </c>
    </row>
    <row r="1660" spans="1:28" s="271" customFormat="1" ht="20.25">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ca="1" si="234"/>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ca="1" si="235"/>
        <v>0</v>
      </c>
      <c r="Y1660" s="270"/>
      <c r="Z1660" s="270"/>
      <c r="AB1660" s="272" t="str">
        <f t="shared" si="236"/>
        <v/>
      </c>
    </row>
    <row r="1661" spans="1:28" s="271" customFormat="1" ht="20.25">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4"/>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5"/>
        <v>0</v>
      </c>
      <c r="Y1661" s="270"/>
      <c r="Z1661" s="270"/>
      <c r="AB1661" s="272" t="str">
        <f t="shared" si="236"/>
        <v/>
      </c>
    </row>
    <row r="1662" spans="1:28" s="271" customFormat="1" ht="20.25">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4"/>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5"/>
        <v>0</v>
      </c>
      <c r="Y1662" s="270"/>
      <c r="Z1662" s="270"/>
      <c r="AB1662" s="272" t="str">
        <f t="shared" si="236"/>
        <v/>
      </c>
    </row>
    <row r="1663" spans="1:28" s="271" customFormat="1" ht="20.25">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4"/>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5"/>
        <v>0</v>
      </c>
      <c r="Y1663" s="270"/>
      <c r="Z1663" s="270"/>
      <c r="AB1663" s="272" t="str">
        <f t="shared" si="236"/>
        <v/>
      </c>
    </row>
    <row r="1664" spans="1:28" s="271" customFormat="1" ht="20.25">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4"/>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5"/>
        <v>0</v>
      </c>
      <c r="Y1664" s="270"/>
      <c r="Z1664" s="270"/>
      <c r="AB1664" s="272" t="str">
        <f t="shared" si="236"/>
        <v/>
      </c>
    </row>
    <row r="1665" spans="1:28" s="271" customFormat="1" ht="20.25">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4"/>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5"/>
        <v>0</v>
      </c>
      <c r="Y1665" s="270"/>
      <c r="Z1665" s="270"/>
      <c r="AB1665" s="272" t="str">
        <f t="shared" si="236"/>
        <v/>
      </c>
    </row>
    <row r="1666" spans="1:28" s="271" customFormat="1" ht="20.25">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4"/>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5"/>
        <v>0</v>
      </c>
      <c r="Y1666" s="270"/>
      <c r="Z1666" s="270"/>
      <c r="AB1666" s="272" t="str">
        <f t="shared" si="236"/>
        <v/>
      </c>
    </row>
    <row r="1667" spans="1:28" s="271" customFormat="1" ht="20.25">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4"/>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5"/>
        <v>0</v>
      </c>
      <c r="Y1667" s="270"/>
      <c r="Z1667" s="270"/>
      <c r="AB1667" s="272" t="str">
        <f t="shared" si="236"/>
        <v/>
      </c>
    </row>
    <row r="1668" spans="1:28" s="271" customFormat="1" ht="20.25">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4"/>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5"/>
        <v>0</v>
      </c>
      <c r="Y1668" s="270"/>
      <c r="Z1668" s="270"/>
      <c r="AB1668" s="272" t="str">
        <f t="shared" si="236"/>
        <v/>
      </c>
    </row>
    <row r="1669" spans="1:28" s="271" customFormat="1" ht="20.25">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4"/>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5"/>
        <v>0</v>
      </c>
      <c r="Y1669" s="270"/>
      <c r="Z1669" s="270"/>
      <c r="AB1669" s="272" t="str">
        <f t="shared" si="236"/>
        <v/>
      </c>
    </row>
    <row r="1670" spans="1:28" s="271" customFormat="1" ht="20.25">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4"/>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5"/>
        <v>0</v>
      </c>
      <c r="Y1670" s="270"/>
      <c r="Z1670" s="270"/>
      <c r="AB1670" s="272" t="str">
        <f t="shared" si="236"/>
        <v/>
      </c>
    </row>
    <row r="1671" spans="1:28" s="271" customFormat="1" ht="20.25">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4"/>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5"/>
        <v>0</v>
      </c>
      <c r="Y1671" s="270"/>
      <c r="Z1671" s="270"/>
      <c r="AB1671" s="272" t="str">
        <f t="shared" si="236"/>
        <v/>
      </c>
    </row>
    <row r="1672" spans="1:28" s="271" customFormat="1" ht="20.25">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4"/>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5"/>
        <v>0</v>
      </c>
      <c r="Y1672" s="270"/>
      <c r="Z1672" s="270"/>
      <c r="AB1672" s="272" t="str">
        <f t="shared" si="236"/>
        <v/>
      </c>
    </row>
    <row r="1673" spans="1:28" s="271" customFormat="1" ht="20.25">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4"/>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5"/>
        <v>0</v>
      </c>
      <c r="Y1673" s="270"/>
      <c r="Z1673" s="270"/>
      <c r="AB1673" s="272" t="str">
        <f t="shared" si="236"/>
        <v/>
      </c>
    </row>
    <row r="1674" spans="1:28" s="271" customFormat="1" ht="20.25">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4"/>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5"/>
        <v>0</v>
      </c>
      <c r="Y1674" s="270"/>
      <c r="Z1674" s="270"/>
      <c r="AB1674" s="272" t="str">
        <f t="shared" si="236"/>
        <v/>
      </c>
    </row>
    <row r="1675" spans="1:28" s="271" customFormat="1" ht="20.25">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4"/>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5"/>
        <v>0</v>
      </c>
      <c r="Y1675" s="270"/>
      <c r="Z1675" s="270"/>
      <c r="AB1675" s="272" t="str">
        <f t="shared" si="236"/>
        <v/>
      </c>
    </row>
    <row r="1676" spans="1:28" s="271" customFormat="1" ht="20.25">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4"/>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5"/>
        <v>0</v>
      </c>
      <c r="Y1676" s="270"/>
      <c r="Z1676" s="270"/>
      <c r="AB1676" s="272" t="str">
        <f t="shared" si="236"/>
        <v/>
      </c>
    </row>
    <row r="1677" spans="1:28" s="271" customFormat="1" ht="20.25">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4"/>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5"/>
        <v>0</v>
      </c>
      <c r="Y1677" s="270"/>
      <c r="Z1677" s="270"/>
      <c r="AB1677" s="272" t="str">
        <f t="shared" si="236"/>
        <v/>
      </c>
    </row>
    <row r="1678" spans="1:28" s="271" customFormat="1" ht="20.25">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4"/>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5"/>
        <v>0</v>
      </c>
      <c r="Y1678" s="270"/>
      <c r="Z1678" s="270"/>
      <c r="AB1678" s="272" t="str">
        <f t="shared" si="236"/>
        <v/>
      </c>
    </row>
    <row r="1679" spans="1:28" s="271" customFormat="1" ht="20.25">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4"/>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5"/>
        <v>0</v>
      </c>
      <c r="Y1679" s="270"/>
      <c r="Z1679" s="270"/>
      <c r="AB1679" s="272" t="str">
        <f t="shared" si="236"/>
        <v/>
      </c>
    </row>
    <row r="1680" spans="1:28" s="271" customFormat="1" ht="20.25">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4"/>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5"/>
        <v>0</v>
      </c>
      <c r="Y1680" s="270"/>
      <c r="Z1680" s="270"/>
      <c r="AB1680" s="272" t="str">
        <f t="shared" si="236"/>
        <v/>
      </c>
    </row>
    <row r="1681" spans="1:28" s="271" customFormat="1" ht="20.25">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4"/>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5"/>
        <v>0</v>
      </c>
      <c r="Y1681" s="270"/>
      <c r="Z1681" s="270"/>
      <c r="AB1681" s="272" t="str">
        <f t="shared" si="236"/>
        <v/>
      </c>
    </row>
    <row r="1682" spans="1:28" s="271" customFormat="1" ht="20.25">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4"/>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5"/>
        <v>0</v>
      </c>
      <c r="Y1682" s="270"/>
      <c r="Z1682" s="270"/>
      <c r="AB1682" s="272" t="str">
        <f t="shared" si="236"/>
        <v/>
      </c>
    </row>
    <row r="1683" spans="1:28" s="271" customFormat="1" ht="20.25">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4"/>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5"/>
        <v>0</v>
      </c>
      <c r="Y1683" s="270"/>
      <c r="Z1683" s="270"/>
      <c r="AB1683" s="272" t="str">
        <f t="shared" si="236"/>
        <v/>
      </c>
    </row>
    <row r="1684" spans="1:28" s="271" customFormat="1" ht="20.25">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4"/>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5"/>
        <v>0</v>
      </c>
      <c r="Y1684" s="270"/>
      <c r="Z1684" s="270"/>
      <c r="AB1684" s="272" t="str">
        <f t="shared" si="236"/>
        <v/>
      </c>
    </row>
    <row r="1685" spans="1:28" s="271" customFormat="1" ht="20.25">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4"/>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5"/>
        <v>0</v>
      </c>
      <c r="Y1685" s="270"/>
      <c r="Z1685" s="270"/>
      <c r="AB1685" s="272" t="str">
        <f t="shared" si="236"/>
        <v/>
      </c>
    </row>
    <row r="1686" spans="1:28" s="271" customFormat="1" ht="20.25">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4"/>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5"/>
        <v>0</v>
      </c>
      <c r="Y1686" s="270"/>
      <c r="Z1686" s="270"/>
      <c r="AB1686" s="272" t="str">
        <f t="shared" si="236"/>
        <v/>
      </c>
    </row>
    <row r="1687" spans="1:28" s="271" customFormat="1" ht="20.25">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4"/>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5"/>
        <v>0</v>
      </c>
      <c r="Y1687" s="270"/>
      <c r="Z1687" s="270"/>
      <c r="AB1687" s="272" t="str">
        <f t="shared" si="236"/>
        <v/>
      </c>
    </row>
    <row r="1688" spans="1:28" s="271" customFormat="1" ht="20.25">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4"/>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5"/>
        <v>0</v>
      </c>
      <c r="Y1688" s="270"/>
      <c r="Z1688" s="270"/>
      <c r="AB1688" s="272" t="str">
        <f t="shared" si="236"/>
        <v/>
      </c>
    </row>
    <row r="1689" spans="1:28" s="271" customFormat="1" ht="20.25">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4"/>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5"/>
        <v>0</v>
      </c>
      <c r="Y1689" s="270"/>
      <c r="Z1689" s="270"/>
      <c r="AB1689" s="272" t="str">
        <f t="shared" si="236"/>
        <v/>
      </c>
    </row>
    <row r="1690" spans="1:28" s="271" customFormat="1" ht="20.25">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4"/>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5"/>
        <v>0</v>
      </c>
      <c r="Y1690" s="270"/>
      <c r="Z1690" s="270"/>
      <c r="AB1690" s="272" t="str">
        <f t="shared" si="236"/>
        <v/>
      </c>
    </row>
    <row r="1691" spans="1:28" s="271" customFormat="1" ht="20.25">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ref="S1691:S1721" ca="1" si="237">IF(B1691="","",IF(ISERROR(MATCH($E1691,CL,0)),"Unknown",INDIRECT("'C'!$A$"&amp;MATCH($E1691,CL,0)+1)))</f>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ref="X1691:X1721" ca="1" si="238">IF(AND(C1691="Smelter not listed",OR(LEN(D1691)=0,LEN(E1691)=0)),1,0)</f>
        <v>0</v>
      </c>
      <c r="Y1691" s="270"/>
      <c r="Z1691" s="270"/>
      <c r="AB1691" s="272" t="str">
        <f t="shared" ref="AB1691:AB1721" si="239">B1691&amp;C1691</f>
        <v/>
      </c>
    </row>
    <row r="1692" spans="1:28" s="271" customFormat="1" ht="20.25">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ca="1" si="237"/>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ca="1" si="238"/>
        <v>0</v>
      </c>
      <c r="Y1692" s="270"/>
      <c r="Z1692" s="270"/>
      <c r="AB1692" s="272" t="str">
        <f t="shared" si="239"/>
        <v/>
      </c>
    </row>
    <row r="1693" spans="1:28" s="271" customFormat="1" ht="20.25">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37"/>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38"/>
        <v>0</v>
      </c>
      <c r="Y1693" s="270"/>
      <c r="Z1693" s="270"/>
      <c r="AB1693" s="272" t="str">
        <f t="shared" si="239"/>
        <v/>
      </c>
    </row>
    <row r="1694" spans="1:28" s="271" customFormat="1" ht="20.25">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37"/>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38"/>
        <v>0</v>
      </c>
      <c r="Y1694" s="270"/>
      <c r="Z1694" s="270"/>
      <c r="AB1694" s="272" t="str">
        <f t="shared" si="239"/>
        <v/>
      </c>
    </row>
    <row r="1695" spans="1:28" s="271" customFormat="1" ht="20.25">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37"/>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38"/>
        <v>0</v>
      </c>
      <c r="Y1695" s="270"/>
      <c r="Z1695" s="270"/>
      <c r="AB1695" s="272" t="str">
        <f t="shared" si="239"/>
        <v/>
      </c>
    </row>
    <row r="1696" spans="1:28" s="271" customFormat="1" ht="20.25">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37"/>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38"/>
        <v>0</v>
      </c>
      <c r="Y1696" s="270"/>
      <c r="Z1696" s="270"/>
      <c r="AB1696" s="272" t="str">
        <f t="shared" si="239"/>
        <v/>
      </c>
    </row>
    <row r="1697" spans="1:28" s="271" customFormat="1" ht="20.25">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37"/>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38"/>
        <v>0</v>
      </c>
      <c r="Y1697" s="270"/>
      <c r="Z1697" s="270"/>
      <c r="AB1697" s="272" t="str">
        <f t="shared" si="239"/>
        <v/>
      </c>
    </row>
    <row r="1698" spans="1:28" s="271" customFormat="1" ht="20.25">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37"/>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38"/>
        <v>0</v>
      </c>
      <c r="Y1698" s="270"/>
      <c r="Z1698" s="270"/>
      <c r="AB1698" s="272" t="str">
        <f t="shared" si="239"/>
        <v/>
      </c>
    </row>
    <row r="1699" spans="1:28" s="271" customFormat="1" ht="20.25">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37"/>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38"/>
        <v>0</v>
      </c>
      <c r="Y1699" s="270"/>
      <c r="Z1699" s="270"/>
      <c r="AB1699" s="272" t="str">
        <f t="shared" si="239"/>
        <v/>
      </c>
    </row>
    <row r="1700" spans="1:28" s="271" customFormat="1" ht="20.25">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37"/>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38"/>
        <v>0</v>
      </c>
      <c r="Y1700" s="270"/>
      <c r="Z1700" s="270"/>
      <c r="AB1700" s="272" t="str">
        <f t="shared" si="239"/>
        <v/>
      </c>
    </row>
    <row r="1701" spans="1:28" s="271" customFormat="1" ht="20.25">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37"/>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38"/>
        <v>0</v>
      </c>
      <c r="Y1701" s="270"/>
      <c r="Z1701" s="270"/>
      <c r="AB1701" s="272" t="str">
        <f t="shared" si="239"/>
        <v/>
      </c>
    </row>
    <row r="1702" spans="1:28" s="271" customFormat="1" ht="20.25">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37"/>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38"/>
        <v>0</v>
      </c>
      <c r="Y1702" s="270"/>
      <c r="Z1702" s="270"/>
      <c r="AB1702" s="272" t="str">
        <f t="shared" si="239"/>
        <v/>
      </c>
    </row>
    <row r="1703" spans="1:28" s="271" customFormat="1" ht="20.25">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37"/>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38"/>
        <v>0</v>
      </c>
      <c r="Y1703" s="270"/>
      <c r="Z1703" s="270"/>
      <c r="AB1703" s="272" t="str">
        <f t="shared" si="239"/>
        <v/>
      </c>
    </row>
    <row r="1704" spans="1:28" s="271" customFormat="1" ht="20.25">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37"/>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38"/>
        <v>0</v>
      </c>
      <c r="Y1704" s="270"/>
      <c r="Z1704" s="270"/>
      <c r="AB1704" s="272" t="str">
        <f t="shared" si="239"/>
        <v/>
      </c>
    </row>
    <row r="1705" spans="1:28" s="271" customFormat="1" ht="20.25">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37"/>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38"/>
        <v>0</v>
      </c>
      <c r="Y1705" s="270"/>
      <c r="Z1705" s="270"/>
      <c r="AB1705" s="272" t="str">
        <f t="shared" si="239"/>
        <v/>
      </c>
    </row>
    <row r="1706" spans="1:28" s="271" customFormat="1" ht="20.25">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37"/>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38"/>
        <v>0</v>
      </c>
      <c r="Y1706" s="270"/>
      <c r="Z1706" s="270"/>
      <c r="AB1706" s="272" t="str">
        <f t="shared" si="239"/>
        <v/>
      </c>
    </row>
    <row r="1707" spans="1:28" s="271" customFormat="1" ht="20.25">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37"/>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38"/>
        <v>0</v>
      </c>
      <c r="Y1707" s="270"/>
      <c r="Z1707" s="270"/>
      <c r="AB1707" s="272" t="str">
        <f t="shared" si="239"/>
        <v/>
      </c>
    </row>
    <row r="1708" spans="1:28" s="271" customFormat="1" ht="20.25">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37"/>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38"/>
        <v>0</v>
      </c>
      <c r="Y1708" s="270"/>
      <c r="Z1708" s="270"/>
      <c r="AB1708" s="272" t="str">
        <f t="shared" si="239"/>
        <v/>
      </c>
    </row>
    <row r="1709" spans="1:28" s="271" customFormat="1" ht="20.25">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37"/>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38"/>
        <v>0</v>
      </c>
      <c r="Y1709" s="270"/>
      <c r="Z1709" s="270"/>
      <c r="AB1709" s="272" t="str">
        <f t="shared" si="239"/>
        <v/>
      </c>
    </row>
    <row r="1710" spans="1:28" s="271" customFormat="1" ht="20.25">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37"/>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38"/>
        <v>0</v>
      </c>
      <c r="Y1710" s="270"/>
      <c r="Z1710" s="270"/>
      <c r="AB1710" s="272" t="str">
        <f t="shared" si="239"/>
        <v/>
      </c>
    </row>
    <row r="1711" spans="1:28" s="271" customFormat="1" ht="20.25">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37"/>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38"/>
        <v>0</v>
      </c>
      <c r="Y1711" s="270"/>
      <c r="Z1711" s="270"/>
      <c r="AB1711" s="272" t="str">
        <f t="shared" si="239"/>
        <v/>
      </c>
    </row>
    <row r="1712" spans="1:28" s="271" customFormat="1" ht="20.25">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37"/>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38"/>
        <v>0</v>
      </c>
      <c r="Y1712" s="270"/>
      <c r="Z1712" s="270"/>
      <c r="AB1712" s="272" t="str">
        <f t="shared" si="239"/>
        <v/>
      </c>
    </row>
    <row r="1713" spans="1:28" s="271" customFormat="1" ht="20.25">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37"/>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38"/>
        <v>0</v>
      </c>
      <c r="Y1713" s="270"/>
      <c r="Z1713" s="270"/>
      <c r="AB1713" s="272" t="str">
        <f t="shared" si="239"/>
        <v/>
      </c>
    </row>
    <row r="1714" spans="1:28" s="271" customFormat="1" ht="20.25">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37"/>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38"/>
        <v>0</v>
      </c>
      <c r="Y1714" s="270"/>
      <c r="Z1714" s="270"/>
      <c r="AB1714" s="272" t="str">
        <f t="shared" si="239"/>
        <v/>
      </c>
    </row>
    <row r="1715" spans="1:28" s="271" customFormat="1" ht="20.25">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37"/>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38"/>
        <v>0</v>
      </c>
      <c r="Y1715" s="270"/>
      <c r="Z1715" s="270"/>
      <c r="AB1715" s="272" t="str">
        <f t="shared" si="239"/>
        <v/>
      </c>
    </row>
    <row r="1716" spans="1:28" s="271" customFormat="1" ht="20.25">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37"/>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38"/>
        <v>0</v>
      </c>
      <c r="Y1716" s="270"/>
      <c r="Z1716" s="270"/>
      <c r="AB1716" s="272" t="str">
        <f t="shared" si="239"/>
        <v/>
      </c>
    </row>
    <row r="1717" spans="1:28" s="271" customFormat="1" ht="20.25">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37"/>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38"/>
        <v>0</v>
      </c>
      <c r="Y1717" s="270"/>
      <c r="Z1717" s="270"/>
      <c r="AB1717" s="272" t="str">
        <f t="shared" si="239"/>
        <v/>
      </c>
    </row>
    <row r="1718" spans="1:28" s="271" customFormat="1" ht="20.25">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37"/>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38"/>
        <v>0</v>
      </c>
      <c r="Y1718" s="270"/>
      <c r="Z1718" s="270"/>
      <c r="AB1718" s="272" t="str">
        <f t="shared" si="239"/>
        <v/>
      </c>
    </row>
    <row r="1719" spans="1:28" s="271" customFormat="1" ht="20.25">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37"/>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38"/>
        <v>0</v>
      </c>
      <c r="Y1719" s="270"/>
      <c r="Z1719" s="270"/>
      <c r="AB1719" s="272" t="str">
        <f t="shared" si="239"/>
        <v/>
      </c>
    </row>
    <row r="1720" spans="1:28" s="271" customFormat="1" ht="20.25">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37"/>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38"/>
        <v>0</v>
      </c>
      <c r="Y1720" s="270"/>
      <c r="Z1720" s="270"/>
      <c r="AB1720" s="272" t="str">
        <f t="shared" si="239"/>
        <v/>
      </c>
    </row>
    <row r="1721" spans="1:28" s="271" customFormat="1" ht="20.25">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37"/>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38"/>
        <v>0</v>
      </c>
      <c r="Y1721" s="270"/>
      <c r="Z1721" s="270"/>
      <c r="AB1721" s="272" t="str">
        <f t="shared" si="239"/>
        <v/>
      </c>
    </row>
    <row r="1722" spans="1:28" s="271" customFormat="1" ht="20.25">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ref="S1722" ca="1" si="240">IF(B1722="","",IF(ISERROR(MATCH($E1722,CL,0)),"Unknown",INDIRECT("'C'!$A$"&amp;MATCH($E1722,CL,0)+1)))</f>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ref="X1722" ca="1" si="241">IF(AND(C1722="Smelter not listed",OR(LEN(D1722)=0,LEN(E1722)=0)),1,0)</f>
        <v>0</v>
      </c>
      <c r="Y1722" s="270"/>
      <c r="Z1722" s="270"/>
      <c r="AB1722" s="272" t="str">
        <f t="shared" ref="AB1722" si="242">B1722&amp;C1722</f>
        <v/>
      </c>
    </row>
    <row r="1723" spans="1:28" s="271" customFormat="1" ht="20.25">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S1754"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X1754" ca="1" si="244">IF(AND(C1723="Smelter not listed",OR(LEN(D1723)=0,LEN(E1723)=0)),1,0)</f>
        <v>0</v>
      </c>
      <c r="Y1723" s="270"/>
      <c r="Z1723" s="270"/>
      <c r="AB1723" s="272" t="str">
        <f t="shared" ref="AB1723:AB1754" si="245">B1723&amp;C1723</f>
        <v/>
      </c>
    </row>
    <row r="1724" spans="1:28" s="271" customFormat="1" ht="20.25">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ca="1" si="243"/>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ca="1" si="244"/>
        <v>0</v>
      </c>
      <c r="Y1724" s="270"/>
      <c r="Z1724" s="270"/>
      <c r="AB1724" s="272" t="str">
        <f t="shared" si="245"/>
        <v/>
      </c>
    </row>
    <row r="1725" spans="1:28" s="271" customFormat="1" ht="20.25">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3"/>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4"/>
        <v>0</v>
      </c>
      <c r="Y1725" s="270"/>
      <c r="Z1725" s="270"/>
      <c r="AB1725" s="272" t="str">
        <f t="shared" si="245"/>
        <v/>
      </c>
    </row>
    <row r="1726" spans="1:28" s="271" customFormat="1" ht="20.25">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3"/>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4"/>
        <v>0</v>
      </c>
      <c r="Y1726" s="270"/>
      <c r="Z1726" s="270"/>
      <c r="AB1726" s="272" t="str">
        <f t="shared" si="245"/>
        <v/>
      </c>
    </row>
    <row r="1727" spans="1:28" s="271" customFormat="1" ht="20.25">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3"/>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4"/>
        <v>0</v>
      </c>
      <c r="Y1727" s="270"/>
      <c r="Z1727" s="270"/>
      <c r="AB1727" s="272" t="str">
        <f t="shared" si="245"/>
        <v/>
      </c>
    </row>
    <row r="1728" spans="1:28" s="271" customFormat="1" ht="20.25">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3"/>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4"/>
        <v>0</v>
      </c>
      <c r="Y1728" s="270"/>
      <c r="Z1728" s="270"/>
      <c r="AB1728" s="272" t="str">
        <f t="shared" si="245"/>
        <v/>
      </c>
    </row>
    <row r="1729" spans="1:28" s="271" customFormat="1" ht="20.25">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3"/>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4"/>
        <v>0</v>
      </c>
      <c r="Y1729" s="270"/>
      <c r="Z1729" s="270"/>
      <c r="AB1729" s="272" t="str">
        <f t="shared" si="245"/>
        <v/>
      </c>
    </row>
    <row r="1730" spans="1:28" s="271" customFormat="1" ht="20.25">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3"/>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4"/>
        <v>0</v>
      </c>
      <c r="Y1730" s="270"/>
      <c r="Z1730" s="270"/>
      <c r="AB1730" s="272" t="str">
        <f t="shared" si="245"/>
        <v/>
      </c>
    </row>
    <row r="1731" spans="1:28" s="271" customFormat="1" ht="20.25">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3"/>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4"/>
        <v>0</v>
      </c>
      <c r="Y1731" s="270"/>
      <c r="Z1731" s="270"/>
      <c r="AB1731" s="272" t="str">
        <f t="shared" si="245"/>
        <v/>
      </c>
    </row>
    <row r="1732" spans="1:28" s="271" customFormat="1" ht="20.25">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3"/>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4"/>
        <v>0</v>
      </c>
      <c r="Y1732" s="270"/>
      <c r="Z1732" s="270"/>
      <c r="AB1732" s="272" t="str">
        <f t="shared" si="245"/>
        <v/>
      </c>
    </row>
    <row r="1733" spans="1:28" s="271" customFormat="1" ht="20.25">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3"/>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4"/>
        <v>0</v>
      </c>
      <c r="Y1733" s="270"/>
      <c r="Z1733" s="270"/>
      <c r="AB1733" s="272" t="str">
        <f t="shared" si="245"/>
        <v/>
      </c>
    </row>
    <row r="1734" spans="1:28" s="271" customFormat="1" ht="20.25">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3"/>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4"/>
        <v>0</v>
      </c>
      <c r="Y1734" s="270"/>
      <c r="Z1734" s="270"/>
      <c r="AB1734" s="272" t="str">
        <f t="shared" si="245"/>
        <v/>
      </c>
    </row>
    <row r="1735" spans="1:28" s="271" customFormat="1" ht="20.25">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3"/>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4"/>
        <v>0</v>
      </c>
      <c r="Y1735" s="270"/>
      <c r="Z1735" s="270"/>
      <c r="AB1735" s="272" t="str">
        <f t="shared" si="245"/>
        <v/>
      </c>
    </row>
    <row r="1736" spans="1:28" s="271" customFormat="1" ht="20.25">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3"/>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4"/>
        <v>0</v>
      </c>
      <c r="Y1736" s="270"/>
      <c r="Z1736" s="270"/>
      <c r="AB1736" s="272" t="str">
        <f t="shared" si="245"/>
        <v/>
      </c>
    </row>
    <row r="1737" spans="1:28" s="271" customFormat="1" ht="20.25">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3"/>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4"/>
        <v>0</v>
      </c>
      <c r="Y1737" s="270"/>
      <c r="Z1737" s="270"/>
      <c r="AB1737" s="272" t="str">
        <f t="shared" si="245"/>
        <v/>
      </c>
    </row>
    <row r="1738" spans="1:28" s="271" customFormat="1" ht="20.25">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3"/>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4"/>
        <v>0</v>
      </c>
      <c r="Y1738" s="270"/>
      <c r="Z1738" s="270"/>
      <c r="AB1738" s="272" t="str">
        <f t="shared" si="245"/>
        <v/>
      </c>
    </row>
    <row r="1739" spans="1:28" s="271" customFormat="1" ht="20.25">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3"/>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4"/>
        <v>0</v>
      </c>
      <c r="Y1739" s="270"/>
      <c r="Z1739" s="270"/>
      <c r="AB1739" s="272" t="str">
        <f t="shared" si="245"/>
        <v/>
      </c>
    </row>
    <row r="1740" spans="1:28" s="271" customFormat="1" ht="20.25">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3"/>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4"/>
        <v>0</v>
      </c>
      <c r="Y1740" s="270"/>
      <c r="Z1740" s="270"/>
      <c r="AB1740" s="272" t="str">
        <f t="shared" si="245"/>
        <v/>
      </c>
    </row>
    <row r="1741" spans="1:28" s="271" customFormat="1" ht="20.25">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3"/>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4"/>
        <v>0</v>
      </c>
      <c r="Y1741" s="270"/>
      <c r="Z1741" s="270"/>
      <c r="AB1741" s="272" t="str">
        <f t="shared" si="245"/>
        <v/>
      </c>
    </row>
    <row r="1742" spans="1:28" s="271" customFormat="1" ht="20.25">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3"/>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4"/>
        <v>0</v>
      </c>
      <c r="Y1742" s="270"/>
      <c r="Z1742" s="270"/>
      <c r="AB1742" s="272" t="str">
        <f t="shared" si="245"/>
        <v/>
      </c>
    </row>
    <row r="1743" spans="1:28" s="271" customFormat="1" ht="20.25">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3"/>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4"/>
        <v>0</v>
      </c>
      <c r="Y1743" s="270"/>
      <c r="Z1743" s="270"/>
      <c r="AB1743" s="272" t="str">
        <f t="shared" si="245"/>
        <v/>
      </c>
    </row>
    <row r="1744" spans="1:28" s="271" customFormat="1" ht="20.25">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3"/>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4"/>
        <v>0</v>
      </c>
      <c r="Y1744" s="270"/>
      <c r="Z1744" s="270"/>
      <c r="AB1744" s="272" t="str">
        <f t="shared" si="245"/>
        <v/>
      </c>
    </row>
    <row r="1745" spans="1:28" s="271" customFormat="1" ht="20.25">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3"/>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4"/>
        <v>0</v>
      </c>
      <c r="Y1745" s="270"/>
      <c r="Z1745" s="270"/>
      <c r="AB1745" s="272" t="str">
        <f t="shared" si="245"/>
        <v/>
      </c>
    </row>
    <row r="1746" spans="1:28" s="271" customFormat="1" ht="20.25">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3"/>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4"/>
        <v>0</v>
      </c>
      <c r="Y1746" s="270"/>
      <c r="Z1746" s="270"/>
      <c r="AB1746" s="272" t="str">
        <f t="shared" si="245"/>
        <v/>
      </c>
    </row>
    <row r="1747" spans="1:28" s="271" customFormat="1" ht="20.25">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3"/>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4"/>
        <v>0</v>
      </c>
      <c r="Y1747" s="270"/>
      <c r="Z1747" s="270"/>
      <c r="AB1747" s="272" t="str">
        <f t="shared" si="245"/>
        <v/>
      </c>
    </row>
    <row r="1748" spans="1:28" s="271" customFormat="1" ht="20.25">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3"/>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4"/>
        <v>0</v>
      </c>
      <c r="Y1748" s="270"/>
      <c r="Z1748" s="270"/>
      <c r="AB1748" s="272" t="str">
        <f t="shared" si="245"/>
        <v/>
      </c>
    </row>
    <row r="1749" spans="1:28" s="271" customFormat="1" ht="20.25">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3"/>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4"/>
        <v>0</v>
      </c>
      <c r="Y1749" s="270"/>
      <c r="Z1749" s="270"/>
      <c r="AB1749" s="272" t="str">
        <f t="shared" si="245"/>
        <v/>
      </c>
    </row>
    <row r="1750" spans="1:28" s="271" customFormat="1" ht="20.25">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3"/>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4"/>
        <v>0</v>
      </c>
      <c r="Y1750" s="270"/>
      <c r="Z1750" s="270"/>
      <c r="AB1750" s="272" t="str">
        <f t="shared" si="245"/>
        <v/>
      </c>
    </row>
    <row r="1751" spans="1:28" s="271" customFormat="1" ht="20.25">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3"/>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4"/>
        <v>0</v>
      </c>
      <c r="Y1751" s="270"/>
      <c r="Z1751" s="270"/>
      <c r="AB1751" s="272" t="str">
        <f t="shared" si="245"/>
        <v/>
      </c>
    </row>
    <row r="1752" spans="1:28" s="271" customFormat="1" ht="20.25">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3"/>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4"/>
        <v>0</v>
      </c>
      <c r="Y1752" s="270"/>
      <c r="Z1752" s="270"/>
      <c r="AB1752" s="272" t="str">
        <f t="shared" si="245"/>
        <v/>
      </c>
    </row>
    <row r="1753" spans="1:28" s="271" customFormat="1" ht="20.25">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3"/>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4"/>
        <v>0</v>
      </c>
      <c r="Y1753" s="270"/>
      <c r="Z1753" s="270"/>
      <c r="AB1753" s="272" t="str">
        <f t="shared" si="245"/>
        <v/>
      </c>
    </row>
    <row r="1754" spans="1:28" s="271" customFormat="1" ht="20.25">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3"/>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4"/>
        <v>0</v>
      </c>
      <c r="Y1754" s="270"/>
      <c r="Z1754" s="270"/>
      <c r="AB1754" s="272" t="str">
        <f t="shared" si="245"/>
        <v/>
      </c>
    </row>
    <row r="1755" spans="1:28" s="271" customFormat="1" ht="20.25">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ref="S1755:S1785" ca="1" si="246">IF(B1755="","",IF(ISERROR(MATCH($E1755,CL,0)),"Unknown",INDIRECT("'C'!$A$"&amp;MATCH($E1755,CL,0)+1)))</f>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ref="X1755:X1785" ca="1" si="247">IF(AND(C1755="Smelter not listed",OR(LEN(D1755)=0,LEN(E1755)=0)),1,0)</f>
        <v>0</v>
      </c>
      <c r="Y1755" s="270"/>
      <c r="Z1755" s="270"/>
      <c r="AB1755" s="272" t="str">
        <f t="shared" ref="AB1755:AB1785" si="248">B1755&amp;C1755</f>
        <v/>
      </c>
    </row>
    <row r="1756" spans="1:28" s="271" customFormat="1" ht="20.25">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ca="1" si="246"/>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ca="1" si="247"/>
        <v>0</v>
      </c>
      <c r="Y1756" s="270"/>
      <c r="Z1756" s="270"/>
      <c r="AB1756" s="272" t="str">
        <f t="shared" si="248"/>
        <v/>
      </c>
    </row>
    <row r="1757" spans="1:28" s="271" customFormat="1" ht="20.25">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6"/>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47"/>
        <v>0</v>
      </c>
      <c r="Y1757" s="270"/>
      <c r="Z1757" s="270"/>
      <c r="AB1757" s="272" t="str">
        <f t="shared" si="248"/>
        <v/>
      </c>
    </row>
    <row r="1758" spans="1:28" s="271" customFormat="1" ht="20.25">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6"/>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47"/>
        <v>0</v>
      </c>
      <c r="Y1758" s="270"/>
      <c r="Z1758" s="270"/>
      <c r="AB1758" s="272" t="str">
        <f t="shared" si="248"/>
        <v/>
      </c>
    </row>
    <row r="1759" spans="1:28" s="271" customFormat="1" ht="20.25">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6"/>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47"/>
        <v>0</v>
      </c>
      <c r="Y1759" s="270"/>
      <c r="Z1759" s="270"/>
      <c r="AB1759" s="272" t="str">
        <f t="shared" si="248"/>
        <v/>
      </c>
    </row>
    <row r="1760" spans="1:28" s="271" customFormat="1" ht="20.25">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6"/>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47"/>
        <v>0</v>
      </c>
      <c r="Y1760" s="270"/>
      <c r="Z1760" s="270"/>
      <c r="AB1760" s="272" t="str">
        <f t="shared" si="248"/>
        <v/>
      </c>
    </row>
    <row r="1761" spans="1:28" s="271" customFormat="1" ht="20.25">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6"/>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47"/>
        <v>0</v>
      </c>
      <c r="Y1761" s="270"/>
      <c r="Z1761" s="270"/>
      <c r="AB1761" s="272" t="str">
        <f t="shared" si="248"/>
        <v/>
      </c>
    </row>
    <row r="1762" spans="1:28" s="271" customFormat="1" ht="20.25">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6"/>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47"/>
        <v>0</v>
      </c>
      <c r="Y1762" s="270"/>
      <c r="Z1762" s="270"/>
      <c r="AB1762" s="272" t="str">
        <f t="shared" si="248"/>
        <v/>
      </c>
    </row>
    <row r="1763" spans="1:28" s="271" customFormat="1" ht="20.25">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6"/>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47"/>
        <v>0</v>
      </c>
      <c r="Y1763" s="270"/>
      <c r="Z1763" s="270"/>
      <c r="AB1763" s="272" t="str">
        <f t="shared" si="248"/>
        <v/>
      </c>
    </row>
    <row r="1764" spans="1:28" s="271" customFormat="1" ht="20.25">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6"/>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47"/>
        <v>0</v>
      </c>
      <c r="Y1764" s="270"/>
      <c r="Z1764" s="270"/>
      <c r="AB1764" s="272" t="str">
        <f t="shared" si="248"/>
        <v/>
      </c>
    </row>
    <row r="1765" spans="1:28" s="271" customFormat="1" ht="20.25">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6"/>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47"/>
        <v>0</v>
      </c>
      <c r="Y1765" s="270"/>
      <c r="Z1765" s="270"/>
      <c r="AB1765" s="272" t="str">
        <f t="shared" si="248"/>
        <v/>
      </c>
    </row>
    <row r="1766" spans="1:28" s="271" customFormat="1" ht="20.25">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6"/>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47"/>
        <v>0</v>
      </c>
      <c r="Y1766" s="270"/>
      <c r="Z1766" s="270"/>
      <c r="AB1766" s="272" t="str">
        <f t="shared" si="248"/>
        <v/>
      </c>
    </row>
    <row r="1767" spans="1:28" s="271" customFormat="1" ht="20.25">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6"/>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47"/>
        <v>0</v>
      </c>
      <c r="Y1767" s="270"/>
      <c r="Z1767" s="270"/>
      <c r="AB1767" s="272" t="str">
        <f t="shared" si="248"/>
        <v/>
      </c>
    </row>
    <row r="1768" spans="1:28" s="271" customFormat="1" ht="20.25">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6"/>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47"/>
        <v>0</v>
      </c>
      <c r="Y1768" s="270"/>
      <c r="Z1768" s="270"/>
      <c r="AB1768" s="272" t="str">
        <f t="shared" si="248"/>
        <v/>
      </c>
    </row>
    <row r="1769" spans="1:28" s="271" customFormat="1" ht="20.25">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6"/>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47"/>
        <v>0</v>
      </c>
      <c r="Y1769" s="270"/>
      <c r="Z1769" s="270"/>
      <c r="AB1769" s="272" t="str">
        <f t="shared" si="248"/>
        <v/>
      </c>
    </row>
    <row r="1770" spans="1:28" s="271" customFormat="1" ht="20.25">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6"/>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47"/>
        <v>0</v>
      </c>
      <c r="Y1770" s="270"/>
      <c r="Z1770" s="270"/>
      <c r="AB1770" s="272" t="str">
        <f t="shared" si="248"/>
        <v/>
      </c>
    </row>
    <row r="1771" spans="1:28" s="271" customFormat="1" ht="20.25">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6"/>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47"/>
        <v>0</v>
      </c>
      <c r="Y1771" s="270"/>
      <c r="Z1771" s="270"/>
      <c r="AB1771" s="272" t="str">
        <f t="shared" si="248"/>
        <v/>
      </c>
    </row>
    <row r="1772" spans="1:28" s="271" customFormat="1" ht="20.25">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6"/>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47"/>
        <v>0</v>
      </c>
      <c r="Y1772" s="270"/>
      <c r="Z1772" s="270"/>
      <c r="AB1772" s="272" t="str">
        <f t="shared" si="248"/>
        <v/>
      </c>
    </row>
    <row r="1773" spans="1:28" s="271" customFormat="1" ht="20.25">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6"/>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47"/>
        <v>0</v>
      </c>
      <c r="Y1773" s="270"/>
      <c r="Z1773" s="270"/>
      <c r="AB1773" s="272" t="str">
        <f t="shared" si="248"/>
        <v/>
      </c>
    </row>
    <row r="1774" spans="1:28" s="271" customFormat="1" ht="20.25">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6"/>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47"/>
        <v>0</v>
      </c>
      <c r="Y1774" s="270"/>
      <c r="Z1774" s="270"/>
      <c r="AB1774" s="272" t="str">
        <f t="shared" si="248"/>
        <v/>
      </c>
    </row>
    <row r="1775" spans="1:28" s="271" customFormat="1" ht="20.25">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6"/>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47"/>
        <v>0</v>
      </c>
      <c r="Y1775" s="270"/>
      <c r="Z1775" s="270"/>
      <c r="AB1775" s="272" t="str">
        <f t="shared" si="248"/>
        <v/>
      </c>
    </row>
    <row r="1776" spans="1:28" s="271" customFormat="1" ht="20.25">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6"/>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47"/>
        <v>0</v>
      </c>
      <c r="Y1776" s="270"/>
      <c r="Z1776" s="270"/>
      <c r="AB1776" s="272" t="str">
        <f t="shared" si="248"/>
        <v/>
      </c>
    </row>
    <row r="1777" spans="1:28" s="271" customFormat="1" ht="20.25">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6"/>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47"/>
        <v>0</v>
      </c>
      <c r="Y1777" s="270"/>
      <c r="Z1777" s="270"/>
      <c r="AB1777" s="272" t="str">
        <f t="shared" si="248"/>
        <v/>
      </c>
    </row>
    <row r="1778" spans="1:28" s="271" customFormat="1" ht="20.25">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6"/>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47"/>
        <v>0</v>
      </c>
      <c r="Y1778" s="270"/>
      <c r="Z1778" s="270"/>
      <c r="AB1778" s="272" t="str">
        <f t="shared" si="248"/>
        <v/>
      </c>
    </row>
    <row r="1779" spans="1:28" s="271" customFormat="1" ht="20.25">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6"/>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47"/>
        <v>0</v>
      </c>
      <c r="Y1779" s="270"/>
      <c r="Z1779" s="270"/>
      <c r="AB1779" s="272" t="str">
        <f t="shared" si="248"/>
        <v/>
      </c>
    </row>
    <row r="1780" spans="1:28" s="271" customFormat="1" ht="20.25">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6"/>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47"/>
        <v>0</v>
      </c>
      <c r="Y1780" s="270"/>
      <c r="Z1780" s="270"/>
      <c r="AB1780" s="272" t="str">
        <f t="shared" si="248"/>
        <v/>
      </c>
    </row>
    <row r="1781" spans="1:28" s="271" customFormat="1" ht="20.25">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6"/>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47"/>
        <v>0</v>
      </c>
      <c r="Y1781" s="270"/>
      <c r="Z1781" s="270"/>
      <c r="AB1781" s="272" t="str">
        <f t="shared" si="248"/>
        <v/>
      </c>
    </row>
    <row r="1782" spans="1:28" s="271" customFormat="1" ht="20.25">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6"/>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47"/>
        <v>0</v>
      </c>
      <c r="Y1782" s="270"/>
      <c r="Z1782" s="270"/>
      <c r="AB1782" s="272" t="str">
        <f t="shared" si="248"/>
        <v/>
      </c>
    </row>
    <row r="1783" spans="1:28" s="271" customFormat="1" ht="20.25">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6"/>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47"/>
        <v>0</v>
      </c>
      <c r="Y1783" s="270"/>
      <c r="Z1783" s="270"/>
      <c r="AB1783" s="272" t="str">
        <f t="shared" si="248"/>
        <v/>
      </c>
    </row>
    <row r="1784" spans="1:28" s="271" customFormat="1" ht="20.25">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6"/>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47"/>
        <v>0</v>
      </c>
      <c r="Y1784" s="270"/>
      <c r="Z1784" s="270"/>
      <c r="AB1784" s="272" t="str">
        <f t="shared" si="248"/>
        <v/>
      </c>
    </row>
    <row r="1785" spans="1:28" s="271" customFormat="1" ht="20.25">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6"/>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47"/>
        <v>0</v>
      </c>
      <c r="Y1785" s="270"/>
      <c r="Z1785" s="270"/>
      <c r="AB1785" s="272" t="str">
        <f t="shared" si="248"/>
        <v/>
      </c>
    </row>
    <row r="1786" spans="1:28" s="271" customFormat="1" ht="20.25">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ref="S1786" ca="1" si="249">IF(B1786="","",IF(ISERROR(MATCH($E1786,CL,0)),"Unknown",INDIRECT("'C'!$A$"&amp;MATCH($E1786,CL,0)+1)))</f>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ref="X1786" ca="1" si="250">IF(AND(C1786="Smelter not listed",OR(LEN(D1786)=0,LEN(E1786)=0)),1,0)</f>
        <v>0</v>
      </c>
      <c r="Y1786" s="270"/>
      <c r="Z1786" s="270"/>
      <c r="AB1786" s="272" t="str">
        <f t="shared" ref="AB1786" si="251">B1786&amp;C1786</f>
        <v/>
      </c>
    </row>
    <row r="1787" spans="1:28" s="271" customFormat="1" ht="20.25">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S1818"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X1818" ca="1" si="253">IF(AND(C1787="Smelter not listed",OR(LEN(D1787)=0,LEN(E1787)=0)),1,0)</f>
        <v>0</v>
      </c>
      <c r="Y1787" s="270"/>
      <c r="Z1787" s="270"/>
      <c r="AB1787" s="272" t="str">
        <f t="shared" ref="AB1787:AB1818" si="254">B1787&amp;C1787</f>
        <v/>
      </c>
    </row>
    <row r="1788" spans="1:28" s="271" customFormat="1" ht="20.25">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ca="1" si="252"/>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ca="1" si="253"/>
        <v>0</v>
      </c>
      <c r="Y1788" s="270"/>
      <c r="Z1788" s="270"/>
      <c r="AB1788" s="272" t="str">
        <f t="shared" si="254"/>
        <v/>
      </c>
    </row>
    <row r="1789" spans="1:28" s="271" customFormat="1" ht="20.25">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2"/>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3"/>
        <v>0</v>
      </c>
      <c r="Y1789" s="270"/>
      <c r="Z1789" s="270"/>
      <c r="AB1789" s="272" t="str">
        <f t="shared" si="254"/>
        <v/>
      </c>
    </row>
    <row r="1790" spans="1:28" s="271" customFormat="1" ht="20.25">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2"/>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3"/>
        <v>0</v>
      </c>
      <c r="Y1790" s="270"/>
      <c r="Z1790" s="270"/>
      <c r="AB1790" s="272" t="str">
        <f t="shared" si="254"/>
        <v/>
      </c>
    </row>
    <row r="1791" spans="1:28" s="271" customFormat="1" ht="20.25">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2"/>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3"/>
        <v>0</v>
      </c>
      <c r="Y1791" s="270"/>
      <c r="Z1791" s="270"/>
      <c r="AB1791" s="272" t="str">
        <f t="shared" si="254"/>
        <v/>
      </c>
    </row>
    <row r="1792" spans="1:28" s="271" customFormat="1" ht="20.25">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2"/>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3"/>
        <v>0</v>
      </c>
      <c r="Y1792" s="270"/>
      <c r="Z1792" s="270"/>
      <c r="AB1792" s="272" t="str">
        <f t="shared" si="254"/>
        <v/>
      </c>
    </row>
    <row r="1793" spans="1:28" s="271" customFormat="1" ht="20.25">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2"/>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3"/>
        <v>0</v>
      </c>
      <c r="Y1793" s="270"/>
      <c r="Z1793" s="270"/>
      <c r="AB1793" s="272" t="str">
        <f t="shared" si="254"/>
        <v/>
      </c>
    </row>
    <row r="1794" spans="1:28" s="271" customFormat="1" ht="20.25">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2"/>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3"/>
        <v>0</v>
      </c>
      <c r="Y1794" s="270"/>
      <c r="Z1794" s="270"/>
      <c r="AB1794" s="272" t="str">
        <f t="shared" si="254"/>
        <v/>
      </c>
    </row>
    <row r="1795" spans="1:28" s="271" customFormat="1" ht="20.25">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2"/>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3"/>
        <v>0</v>
      </c>
      <c r="Y1795" s="270"/>
      <c r="Z1795" s="270"/>
      <c r="AB1795" s="272" t="str">
        <f t="shared" si="254"/>
        <v/>
      </c>
    </row>
    <row r="1796" spans="1:28" s="271" customFormat="1" ht="20.25">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2"/>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3"/>
        <v>0</v>
      </c>
      <c r="Y1796" s="270"/>
      <c r="Z1796" s="270"/>
      <c r="AB1796" s="272" t="str">
        <f t="shared" si="254"/>
        <v/>
      </c>
    </row>
    <row r="1797" spans="1:28" s="271" customFormat="1" ht="20.25">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2"/>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3"/>
        <v>0</v>
      </c>
      <c r="Y1797" s="270"/>
      <c r="Z1797" s="270"/>
      <c r="AB1797" s="272" t="str">
        <f t="shared" si="254"/>
        <v/>
      </c>
    </row>
    <row r="1798" spans="1:28" s="271" customFormat="1" ht="20.25">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2"/>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3"/>
        <v>0</v>
      </c>
      <c r="Y1798" s="270"/>
      <c r="Z1798" s="270"/>
      <c r="AB1798" s="272" t="str">
        <f t="shared" si="254"/>
        <v/>
      </c>
    </row>
    <row r="1799" spans="1:28" s="271" customFormat="1" ht="20.25">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2"/>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3"/>
        <v>0</v>
      </c>
      <c r="Y1799" s="270"/>
      <c r="Z1799" s="270"/>
      <c r="AB1799" s="272" t="str">
        <f t="shared" si="254"/>
        <v/>
      </c>
    </row>
    <row r="1800" spans="1:28" s="271" customFormat="1" ht="20.25">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2"/>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3"/>
        <v>0</v>
      </c>
      <c r="Y1800" s="270"/>
      <c r="Z1800" s="270"/>
      <c r="AB1800" s="272" t="str">
        <f t="shared" si="254"/>
        <v/>
      </c>
    </row>
    <row r="1801" spans="1:28" s="271" customFormat="1" ht="20.25">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2"/>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3"/>
        <v>0</v>
      </c>
      <c r="Y1801" s="270"/>
      <c r="Z1801" s="270"/>
      <c r="AB1801" s="272" t="str">
        <f t="shared" si="254"/>
        <v/>
      </c>
    </row>
    <row r="1802" spans="1:28" s="271" customFormat="1" ht="20.25">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2"/>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3"/>
        <v>0</v>
      </c>
      <c r="Y1802" s="270"/>
      <c r="Z1802" s="270"/>
      <c r="AB1802" s="272" t="str">
        <f t="shared" si="254"/>
        <v/>
      </c>
    </row>
    <row r="1803" spans="1:28" s="271" customFormat="1" ht="20.25">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2"/>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3"/>
        <v>0</v>
      </c>
      <c r="Y1803" s="270"/>
      <c r="Z1803" s="270"/>
      <c r="AB1803" s="272" t="str">
        <f t="shared" si="254"/>
        <v/>
      </c>
    </row>
    <row r="1804" spans="1:28" s="271" customFormat="1" ht="20.25">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2"/>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3"/>
        <v>0</v>
      </c>
      <c r="Y1804" s="270"/>
      <c r="Z1804" s="270"/>
      <c r="AB1804" s="272" t="str">
        <f t="shared" si="254"/>
        <v/>
      </c>
    </row>
    <row r="1805" spans="1:28" s="271" customFormat="1" ht="20.25">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2"/>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3"/>
        <v>0</v>
      </c>
      <c r="Y1805" s="270"/>
      <c r="Z1805" s="270"/>
      <c r="AB1805" s="272" t="str">
        <f t="shared" si="254"/>
        <v/>
      </c>
    </row>
    <row r="1806" spans="1:28" s="271" customFormat="1" ht="20.25">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2"/>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3"/>
        <v>0</v>
      </c>
      <c r="Y1806" s="270"/>
      <c r="Z1806" s="270"/>
      <c r="AB1806" s="272" t="str">
        <f t="shared" si="254"/>
        <v/>
      </c>
    </row>
    <row r="1807" spans="1:28" s="271" customFormat="1" ht="20.25">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2"/>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3"/>
        <v>0</v>
      </c>
      <c r="Y1807" s="270"/>
      <c r="Z1807" s="270"/>
      <c r="AB1807" s="272" t="str">
        <f t="shared" si="254"/>
        <v/>
      </c>
    </row>
    <row r="1808" spans="1:28" s="271" customFormat="1" ht="20.25">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2"/>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3"/>
        <v>0</v>
      </c>
      <c r="Y1808" s="270"/>
      <c r="Z1808" s="270"/>
      <c r="AB1808" s="272" t="str">
        <f t="shared" si="254"/>
        <v/>
      </c>
    </row>
    <row r="1809" spans="1:28" s="271" customFormat="1" ht="20.25">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2"/>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3"/>
        <v>0</v>
      </c>
      <c r="Y1809" s="270"/>
      <c r="Z1809" s="270"/>
      <c r="AB1809" s="272" t="str">
        <f t="shared" si="254"/>
        <v/>
      </c>
    </row>
    <row r="1810" spans="1:28" s="271" customFormat="1" ht="20.25">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2"/>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3"/>
        <v>0</v>
      </c>
      <c r="Y1810" s="270"/>
      <c r="Z1810" s="270"/>
      <c r="AB1810" s="272" t="str">
        <f t="shared" si="254"/>
        <v/>
      </c>
    </row>
    <row r="1811" spans="1:28" s="271" customFormat="1" ht="20.25">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2"/>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3"/>
        <v>0</v>
      </c>
      <c r="Y1811" s="270"/>
      <c r="Z1811" s="270"/>
      <c r="AB1811" s="272" t="str">
        <f t="shared" si="254"/>
        <v/>
      </c>
    </row>
    <row r="1812" spans="1:28" s="271" customFormat="1" ht="20.25">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2"/>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3"/>
        <v>0</v>
      </c>
      <c r="Y1812" s="270"/>
      <c r="Z1812" s="270"/>
      <c r="AB1812" s="272" t="str">
        <f t="shared" si="254"/>
        <v/>
      </c>
    </row>
    <row r="1813" spans="1:28" s="271" customFormat="1" ht="20.25">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2"/>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3"/>
        <v>0</v>
      </c>
      <c r="Y1813" s="270"/>
      <c r="Z1813" s="270"/>
      <c r="AB1813" s="272" t="str">
        <f t="shared" si="254"/>
        <v/>
      </c>
    </row>
    <row r="1814" spans="1:28" s="271" customFormat="1" ht="20.25">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2"/>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3"/>
        <v>0</v>
      </c>
      <c r="Y1814" s="270"/>
      <c r="Z1814" s="270"/>
      <c r="AB1814" s="272" t="str">
        <f t="shared" si="254"/>
        <v/>
      </c>
    </row>
    <row r="1815" spans="1:28" s="271" customFormat="1" ht="20.25">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2"/>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3"/>
        <v>0</v>
      </c>
      <c r="Y1815" s="270"/>
      <c r="Z1815" s="270"/>
      <c r="AB1815" s="272" t="str">
        <f t="shared" si="254"/>
        <v/>
      </c>
    </row>
    <row r="1816" spans="1:28" s="271" customFormat="1" ht="20.25">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2"/>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3"/>
        <v>0</v>
      </c>
      <c r="Y1816" s="270"/>
      <c r="Z1816" s="270"/>
      <c r="AB1816" s="272" t="str">
        <f t="shared" si="254"/>
        <v/>
      </c>
    </row>
    <row r="1817" spans="1:28" s="271" customFormat="1" ht="20.25">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2"/>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3"/>
        <v>0</v>
      </c>
      <c r="Y1817" s="270"/>
      <c r="Z1817" s="270"/>
      <c r="AB1817" s="272" t="str">
        <f t="shared" si="254"/>
        <v/>
      </c>
    </row>
    <row r="1818" spans="1:28" s="271" customFormat="1" ht="20.25">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2"/>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3"/>
        <v>0</v>
      </c>
      <c r="Y1818" s="270"/>
      <c r="Z1818" s="270"/>
      <c r="AB1818" s="272" t="str">
        <f t="shared" si="254"/>
        <v/>
      </c>
    </row>
    <row r="1819" spans="1:28" s="271" customFormat="1" ht="20.25">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ref="S1819:S1849" ca="1" si="255">IF(B1819="","",IF(ISERROR(MATCH($E1819,CL,0)),"Unknown",INDIRECT("'C'!$A$"&amp;MATCH($E1819,CL,0)+1)))</f>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ref="X1819:X1849" ca="1" si="256">IF(AND(C1819="Smelter not listed",OR(LEN(D1819)=0,LEN(E1819)=0)),1,0)</f>
        <v>0</v>
      </c>
      <c r="Y1819" s="270"/>
      <c r="Z1819" s="270"/>
      <c r="AB1819" s="272" t="str">
        <f t="shared" ref="AB1819:AB1849" si="257">B1819&amp;C1819</f>
        <v/>
      </c>
    </row>
    <row r="1820" spans="1:28" s="271" customFormat="1" ht="20.25">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ca="1" si="255"/>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ca="1" si="256"/>
        <v>0</v>
      </c>
      <c r="Y1820" s="270"/>
      <c r="Z1820" s="270"/>
      <c r="AB1820" s="272" t="str">
        <f t="shared" si="257"/>
        <v/>
      </c>
    </row>
    <row r="1821" spans="1:28" s="271" customFormat="1" ht="20.25">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5"/>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6"/>
        <v>0</v>
      </c>
      <c r="Y1821" s="270"/>
      <c r="Z1821" s="270"/>
      <c r="AB1821" s="272" t="str">
        <f t="shared" si="257"/>
        <v/>
      </c>
    </row>
    <row r="1822" spans="1:28" s="271" customFormat="1" ht="20.25">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5"/>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6"/>
        <v>0</v>
      </c>
      <c r="Y1822" s="270"/>
      <c r="Z1822" s="270"/>
      <c r="AB1822" s="272" t="str">
        <f t="shared" si="257"/>
        <v/>
      </c>
    </row>
    <row r="1823" spans="1:28" s="271" customFormat="1" ht="20.25">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5"/>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6"/>
        <v>0</v>
      </c>
      <c r="Y1823" s="270"/>
      <c r="Z1823" s="270"/>
      <c r="AB1823" s="272" t="str">
        <f t="shared" si="257"/>
        <v/>
      </c>
    </row>
    <row r="1824" spans="1:28" s="271" customFormat="1" ht="20.25">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5"/>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6"/>
        <v>0</v>
      </c>
      <c r="Y1824" s="270"/>
      <c r="Z1824" s="270"/>
      <c r="AB1824" s="272" t="str">
        <f t="shared" si="257"/>
        <v/>
      </c>
    </row>
    <row r="1825" spans="1:28" s="271" customFormat="1" ht="20.25">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5"/>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6"/>
        <v>0</v>
      </c>
      <c r="Y1825" s="270"/>
      <c r="Z1825" s="270"/>
      <c r="AB1825" s="272" t="str">
        <f t="shared" si="257"/>
        <v/>
      </c>
    </row>
    <row r="1826" spans="1:28" s="271" customFormat="1" ht="20.25">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5"/>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6"/>
        <v>0</v>
      </c>
      <c r="Y1826" s="270"/>
      <c r="Z1826" s="270"/>
      <c r="AB1826" s="272" t="str">
        <f t="shared" si="257"/>
        <v/>
      </c>
    </row>
    <row r="1827" spans="1:28" s="271" customFormat="1" ht="20.25">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5"/>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6"/>
        <v>0</v>
      </c>
      <c r="Y1827" s="270"/>
      <c r="Z1827" s="270"/>
      <c r="AB1827" s="272" t="str">
        <f t="shared" si="257"/>
        <v/>
      </c>
    </row>
    <row r="1828" spans="1:28" s="271" customFormat="1" ht="20.25">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5"/>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6"/>
        <v>0</v>
      </c>
      <c r="Y1828" s="270"/>
      <c r="Z1828" s="270"/>
      <c r="AB1828" s="272" t="str">
        <f t="shared" si="257"/>
        <v/>
      </c>
    </row>
    <row r="1829" spans="1:28" s="271" customFormat="1" ht="20.25">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5"/>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6"/>
        <v>0</v>
      </c>
      <c r="Y1829" s="270"/>
      <c r="Z1829" s="270"/>
      <c r="AB1829" s="272" t="str">
        <f t="shared" si="257"/>
        <v/>
      </c>
    </row>
    <row r="1830" spans="1:28" s="271" customFormat="1" ht="20.25">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5"/>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6"/>
        <v>0</v>
      </c>
      <c r="Y1830" s="270"/>
      <c r="Z1830" s="270"/>
      <c r="AB1830" s="272" t="str">
        <f t="shared" si="257"/>
        <v/>
      </c>
    </row>
    <row r="1831" spans="1:28" s="271" customFormat="1" ht="20.25">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5"/>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6"/>
        <v>0</v>
      </c>
      <c r="Y1831" s="270"/>
      <c r="Z1831" s="270"/>
      <c r="AB1831" s="272" t="str">
        <f t="shared" si="257"/>
        <v/>
      </c>
    </row>
    <row r="1832" spans="1:28" s="271" customFormat="1" ht="20.25">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5"/>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6"/>
        <v>0</v>
      </c>
      <c r="Y1832" s="270"/>
      <c r="Z1832" s="270"/>
      <c r="AB1832" s="272" t="str">
        <f t="shared" si="257"/>
        <v/>
      </c>
    </row>
    <row r="1833" spans="1:28" s="271" customFormat="1" ht="20.25">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5"/>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6"/>
        <v>0</v>
      </c>
      <c r="Y1833" s="270"/>
      <c r="Z1833" s="270"/>
      <c r="AB1833" s="272" t="str">
        <f t="shared" si="257"/>
        <v/>
      </c>
    </row>
    <row r="1834" spans="1:28" s="271" customFormat="1" ht="20.25">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5"/>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6"/>
        <v>0</v>
      </c>
      <c r="Y1834" s="270"/>
      <c r="Z1834" s="270"/>
      <c r="AB1834" s="272" t="str">
        <f t="shared" si="257"/>
        <v/>
      </c>
    </row>
    <row r="1835" spans="1:28" s="271" customFormat="1" ht="20.25">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5"/>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6"/>
        <v>0</v>
      </c>
      <c r="Y1835" s="270"/>
      <c r="Z1835" s="270"/>
      <c r="AB1835" s="272" t="str">
        <f t="shared" si="257"/>
        <v/>
      </c>
    </row>
    <row r="1836" spans="1:28" s="271" customFormat="1" ht="20.25">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5"/>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6"/>
        <v>0</v>
      </c>
      <c r="Y1836" s="270"/>
      <c r="Z1836" s="270"/>
      <c r="AB1836" s="272" t="str">
        <f t="shared" si="257"/>
        <v/>
      </c>
    </row>
    <row r="1837" spans="1:28" s="271" customFormat="1" ht="20.25">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5"/>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6"/>
        <v>0</v>
      </c>
      <c r="Y1837" s="270"/>
      <c r="Z1837" s="270"/>
      <c r="AB1837" s="272" t="str">
        <f t="shared" si="257"/>
        <v/>
      </c>
    </row>
    <row r="1838" spans="1:28" s="271" customFormat="1" ht="20.25">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5"/>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6"/>
        <v>0</v>
      </c>
      <c r="Y1838" s="270"/>
      <c r="Z1838" s="270"/>
      <c r="AB1838" s="272" t="str">
        <f t="shared" si="257"/>
        <v/>
      </c>
    </row>
    <row r="1839" spans="1:28" s="271" customFormat="1" ht="20.25">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5"/>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6"/>
        <v>0</v>
      </c>
      <c r="Y1839" s="270"/>
      <c r="Z1839" s="270"/>
      <c r="AB1839" s="272" t="str">
        <f t="shared" si="257"/>
        <v/>
      </c>
    </row>
    <row r="1840" spans="1:28" s="271" customFormat="1" ht="20.25">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5"/>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6"/>
        <v>0</v>
      </c>
      <c r="Y1840" s="270"/>
      <c r="Z1840" s="270"/>
      <c r="AB1840" s="272" t="str">
        <f t="shared" si="257"/>
        <v/>
      </c>
    </row>
    <row r="1841" spans="1:28" s="271" customFormat="1" ht="20.25">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5"/>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6"/>
        <v>0</v>
      </c>
      <c r="Y1841" s="270"/>
      <c r="Z1841" s="270"/>
      <c r="AB1841" s="272" t="str">
        <f t="shared" si="257"/>
        <v/>
      </c>
    </row>
    <row r="1842" spans="1:28" s="271" customFormat="1" ht="20.25">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5"/>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6"/>
        <v>0</v>
      </c>
      <c r="Y1842" s="270"/>
      <c r="Z1842" s="270"/>
      <c r="AB1842" s="272" t="str">
        <f t="shared" si="257"/>
        <v/>
      </c>
    </row>
    <row r="1843" spans="1:28" s="271" customFormat="1" ht="20.25">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5"/>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6"/>
        <v>0</v>
      </c>
      <c r="Y1843" s="270"/>
      <c r="Z1843" s="270"/>
      <c r="AB1843" s="272" t="str">
        <f t="shared" si="257"/>
        <v/>
      </c>
    </row>
    <row r="1844" spans="1:28" s="271" customFormat="1" ht="20.25">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5"/>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6"/>
        <v>0</v>
      </c>
      <c r="Y1844" s="270"/>
      <c r="Z1844" s="270"/>
      <c r="AB1844" s="272" t="str">
        <f t="shared" si="257"/>
        <v/>
      </c>
    </row>
    <row r="1845" spans="1:28" s="271" customFormat="1" ht="20.25">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5"/>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6"/>
        <v>0</v>
      </c>
      <c r="Y1845" s="270"/>
      <c r="Z1845" s="270"/>
      <c r="AB1845" s="272" t="str">
        <f t="shared" si="257"/>
        <v/>
      </c>
    </row>
    <row r="1846" spans="1:28" s="271" customFormat="1" ht="20.25">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5"/>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6"/>
        <v>0</v>
      </c>
      <c r="Y1846" s="270"/>
      <c r="Z1846" s="270"/>
      <c r="AB1846" s="272" t="str">
        <f t="shared" si="257"/>
        <v/>
      </c>
    </row>
    <row r="1847" spans="1:28" s="271" customFormat="1" ht="20.25">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5"/>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6"/>
        <v>0</v>
      </c>
      <c r="Y1847" s="270"/>
      <c r="Z1847" s="270"/>
      <c r="AB1847" s="272" t="str">
        <f t="shared" si="257"/>
        <v/>
      </c>
    </row>
    <row r="1848" spans="1:28" s="271" customFormat="1" ht="20.25">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5"/>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6"/>
        <v>0</v>
      </c>
      <c r="Y1848" s="270"/>
      <c r="Z1848" s="270"/>
      <c r="AB1848" s="272" t="str">
        <f t="shared" si="257"/>
        <v/>
      </c>
    </row>
    <row r="1849" spans="1:28" s="271" customFormat="1" ht="20.25">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5"/>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6"/>
        <v>0</v>
      </c>
      <c r="Y1849" s="270"/>
      <c r="Z1849" s="270"/>
      <c r="AB1849" s="272" t="str">
        <f t="shared" si="257"/>
        <v/>
      </c>
    </row>
    <row r="1850" spans="1:28" s="271" customFormat="1" ht="20.25">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ref="S1850" ca="1" si="258">IF(B1850="","",IF(ISERROR(MATCH($E1850,CL,0)),"Unknown",INDIRECT("'C'!$A$"&amp;MATCH($E1850,CL,0)+1)))</f>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ref="X1850" ca="1" si="259">IF(AND(C1850="Smelter not listed",OR(LEN(D1850)=0,LEN(E1850)=0)),1,0)</f>
        <v>0</v>
      </c>
      <c r="Y1850" s="270"/>
      <c r="Z1850" s="270"/>
      <c r="AB1850" s="272" t="str">
        <f t="shared" ref="AB1850" si="260">B1850&amp;C1850</f>
        <v/>
      </c>
    </row>
    <row r="1851" spans="1:28" s="271" customFormat="1" ht="20.25">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S1882"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X1882" ca="1" si="262">IF(AND(C1851="Smelter not listed",OR(LEN(D1851)=0,LEN(E1851)=0)),1,0)</f>
        <v>0</v>
      </c>
      <c r="Y1851" s="270"/>
      <c r="Z1851" s="270"/>
      <c r="AB1851" s="272" t="str">
        <f t="shared" ref="AB1851:AB1882" si="263">B1851&amp;C1851</f>
        <v/>
      </c>
    </row>
    <row r="1852" spans="1:28" s="271" customFormat="1" ht="20.25">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ca="1" si="261"/>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ca="1" si="262"/>
        <v>0</v>
      </c>
      <c r="Y1852" s="270"/>
      <c r="Z1852" s="270"/>
      <c r="AB1852" s="272" t="str">
        <f t="shared" si="263"/>
        <v/>
      </c>
    </row>
    <row r="1853" spans="1:28" s="271" customFormat="1" ht="20.25">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1"/>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2"/>
        <v>0</v>
      </c>
      <c r="Y1853" s="270"/>
      <c r="Z1853" s="270"/>
      <c r="AB1853" s="272" t="str">
        <f t="shared" si="263"/>
        <v/>
      </c>
    </row>
    <row r="1854" spans="1:28" s="271" customFormat="1" ht="20.25">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1"/>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2"/>
        <v>0</v>
      </c>
      <c r="Y1854" s="270"/>
      <c r="Z1854" s="270"/>
      <c r="AB1854" s="272" t="str">
        <f t="shared" si="263"/>
        <v/>
      </c>
    </row>
    <row r="1855" spans="1:28" s="271" customFormat="1" ht="20.25">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1"/>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2"/>
        <v>0</v>
      </c>
      <c r="Y1855" s="270"/>
      <c r="Z1855" s="270"/>
      <c r="AB1855" s="272" t="str">
        <f t="shared" si="263"/>
        <v/>
      </c>
    </row>
    <row r="1856" spans="1:28" s="271" customFormat="1" ht="20.25">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1"/>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2"/>
        <v>0</v>
      </c>
      <c r="Y1856" s="270"/>
      <c r="Z1856" s="270"/>
      <c r="AB1856" s="272" t="str">
        <f t="shared" si="263"/>
        <v/>
      </c>
    </row>
    <row r="1857" spans="1:28" s="271" customFormat="1" ht="20.25">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1"/>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2"/>
        <v>0</v>
      </c>
      <c r="Y1857" s="270"/>
      <c r="Z1857" s="270"/>
      <c r="AB1857" s="272" t="str">
        <f t="shared" si="263"/>
        <v/>
      </c>
    </row>
    <row r="1858" spans="1:28" s="271" customFormat="1" ht="20.25">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1"/>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2"/>
        <v>0</v>
      </c>
      <c r="Y1858" s="270"/>
      <c r="Z1858" s="270"/>
      <c r="AB1858" s="272" t="str">
        <f t="shared" si="263"/>
        <v/>
      </c>
    </row>
    <row r="1859" spans="1:28" s="271" customFormat="1" ht="20.25">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1"/>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2"/>
        <v>0</v>
      </c>
      <c r="Y1859" s="270"/>
      <c r="Z1859" s="270"/>
      <c r="AB1859" s="272" t="str">
        <f t="shared" si="263"/>
        <v/>
      </c>
    </row>
    <row r="1860" spans="1:28" s="271" customFormat="1" ht="20.25">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1"/>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2"/>
        <v>0</v>
      </c>
      <c r="Y1860" s="270"/>
      <c r="Z1860" s="270"/>
      <c r="AB1860" s="272" t="str">
        <f t="shared" si="263"/>
        <v/>
      </c>
    </row>
    <row r="1861" spans="1:28" s="271" customFormat="1" ht="20.25">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1"/>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2"/>
        <v>0</v>
      </c>
      <c r="Y1861" s="270"/>
      <c r="Z1861" s="270"/>
      <c r="AB1861" s="272" t="str">
        <f t="shared" si="263"/>
        <v/>
      </c>
    </row>
    <row r="1862" spans="1:28" s="271" customFormat="1" ht="20.25">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1"/>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2"/>
        <v>0</v>
      </c>
      <c r="Y1862" s="270"/>
      <c r="Z1862" s="270"/>
      <c r="AB1862" s="272" t="str">
        <f t="shared" si="263"/>
        <v/>
      </c>
    </row>
    <row r="1863" spans="1:28" s="271" customFormat="1" ht="20.25">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1"/>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2"/>
        <v>0</v>
      </c>
      <c r="Y1863" s="270"/>
      <c r="Z1863" s="270"/>
      <c r="AB1863" s="272" t="str">
        <f t="shared" si="263"/>
        <v/>
      </c>
    </row>
    <row r="1864" spans="1:28" s="271" customFormat="1" ht="20.25">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1"/>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2"/>
        <v>0</v>
      </c>
      <c r="Y1864" s="270"/>
      <c r="Z1864" s="270"/>
      <c r="AB1864" s="272" t="str">
        <f t="shared" si="263"/>
        <v/>
      </c>
    </row>
    <row r="1865" spans="1:28" s="271" customFormat="1" ht="20.25">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1"/>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2"/>
        <v>0</v>
      </c>
      <c r="Y1865" s="270"/>
      <c r="Z1865" s="270"/>
      <c r="AB1865" s="272" t="str">
        <f t="shared" si="263"/>
        <v/>
      </c>
    </row>
    <row r="1866" spans="1:28" s="271" customFormat="1" ht="20.25">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1"/>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2"/>
        <v>0</v>
      </c>
      <c r="Y1866" s="270"/>
      <c r="Z1866" s="270"/>
      <c r="AB1866" s="272" t="str">
        <f t="shared" si="263"/>
        <v/>
      </c>
    </row>
    <row r="1867" spans="1:28" s="271" customFormat="1" ht="20.25">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1"/>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2"/>
        <v>0</v>
      </c>
      <c r="Y1867" s="270"/>
      <c r="Z1867" s="270"/>
      <c r="AB1867" s="272" t="str">
        <f t="shared" si="263"/>
        <v/>
      </c>
    </row>
    <row r="1868" spans="1:28" s="271" customFormat="1" ht="20.25">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1"/>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2"/>
        <v>0</v>
      </c>
      <c r="Y1868" s="270"/>
      <c r="Z1868" s="270"/>
      <c r="AB1868" s="272" t="str">
        <f t="shared" si="263"/>
        <v/>
      </c>
    </row>
    <row r="1869" spans="1:28" s="271" customFormat="1" ht="20.25">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1"/>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2"/>
        <v>0</v>
      </c>
      <c r="Y1869" s="270"/>
      <c r="Z1869" s="270"/>
      <c r="AB1869" s="272" t="str">
        <f t="shared" si="263"/>
        <v/>
      </c>
    </row>
    <row r="1870" spans="1:28" s="271" customFormat="1" ht="20.25">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1"/>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2"/>
        <v>0</v>
      </c>
      <c r="Y1870" s="270"/>
      <c r="Z1870" s="270"/>
      <c r="AB1870" s="272" t="str">
        <f t="shared" si="263"/>
        <v/>
      </c>
    </row>
    <row r="1871" spans="1:28" s="271" customFormat="1" ht="20.25">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1"/>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2"/>
        <v>0</v>
      </c>
      <c r="Y1871" s="270"/>
      <c r="Z1871" s="270"/>
      <c r="AB1871" s="272" t="str">
        <f t="shared" si="263"/>
        <v/>
      </c>
    </row>
    <row r="1872" spans="1:28" s="271" customFormat="1" ht="20.25">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1"/>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2"/>
        <v>0</v>
      </c>
      <c r="Y1872" s="270"/>
      <c r="Z1872" s="270"/>
      <c r="AB1872" s="272" t="str">
        <f t="shared" si="263"/>
        <v/>
      </c>
    </row>
    <row r="1873" spans="1:28" s="271" customFormat="1" ht="20.25">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1"/>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2"/>
        <v>0</v>
      </c>
      <c r="Y1873" s="270"/>
      <c r="Z1873" s="270"/>
      <c r="AB1873" s="272" t="str">
        <f t="shared" si="263"/>
        <v/>
      </c>
    </row>
    <row r="1874" spans="1:28" s="271" customFormat="1" ht="20.25">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1"/>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2"/>
        <v>0</v>
      </c>
      <c r="Y1874" s="270"/>
      <c r="Z1874" s="270"/>
      <c r="AB1874" s="272" t="str">
        <f t="shared" si="263"/>
        <v/>
      </c>
    </row>
    <row r="1875" spans="1:28" s="271" customFormat="1" ht="20.25">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1"/>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2"/>
        <v>0</v>
      </c>
      <c r="Y1875" s="270"/>
      <c r="Z1875" s="270"/>
      <c r="AB1875" s="272" t="str">
        <f t="shared" si="263"/>
        <v/>
      </c>
    </row>
    <row r="1876" spans="1:28" s="271" customFormat="1" ht="20.25">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1"/>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2"/>
        <v>0</v>
      </c>
      <c r="Y1876" s="270"/>
      <c r="Z1876" s="270"/>
      <c r="AB1876" s="272" t="str">
        <f t="shared" si="263"/>
        <v/>
      </c>
    </row>
    <row r="1877" spans="1:28" s="271" customFormat="1" ht="20.25">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1"/>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2"/>
        <v>0</v>
      </c>
      <c r="Y1877" s="270"/>
      <c r="Z1877" s="270"/>
      <c r="AB1877" s="272" t="str">
        <f t="shared" si="263"/>
        <v/>
      </c>
    </row>
    <row r="1878" spans="1:28" s="271" customFormat="1" ht="20.25">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1"/>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2"/>
        <v>0</v>
      </c>
      <c r="Y1878" s="270"/>
      <c r="Z1878" s="270"/>
      <c r="AB1878" s="272" t="str">
        <f t="shared" si="263"/>
        <v/>
      </c>
    </row>
    <row r="1879" spans="1:28" s="271" customFormat="1" ht="20.25">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1"/>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2"/>
        <v>0</v>
      </c>
      <c r="Y1879" s="270"/>
      <c r="Z1879" s="270"/>
      <c r="AB1879" s="272" t="str">
        <f t="shared" si="263"/>
        <v/>
      </c>
    </row>
    <row r="1880" spans="1:28" s="271" customFormat="1" ht="20.25">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1"/>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2"/>
        <v>0</v>
      </c>
      <c r="Y1880" s="270"/>
      <c r="Z1880" s="270"/>
      <c r="AB1880" s="272" t="str">
        <f t="shared" si="263"/>
        <v/>
      </c>
    </row>
    <row r="1881" spans="1:28" s="271" customFormat="1" ht="20.25">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1"/>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2"/>
        <v>0</v>
      </c>
      <c r="Y1881" s="270"/>
      <c r="Z1881" s="270"/>
      <c r="AB1881" s="272" t="str">
        <f t="shared" si="263"/>
        <v/>
      </c>
    </row>
    <row r="1882" spans="1:28" s="271" customFormat="1" ht="20.25">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1"/>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2"/>
        <v>0</v>
      </c>
      <c r="Y1882" s="270"/>
      <c r="Z1882" s="270"/>
      <c r="AB1882" s="272" t="str">
        <f t="shared" si="263"/>
        <v/>
      </c>
    </row>
    <row r="1883" spans="1:28" s="271" customFormat="1" ht="20.25">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ref="S1883:S1913" ca="1" si="264">IF(B1883="","",IF(ISERROR(MATCH($E1883,CL,0)),"Unknown",INDIRECT("'C'!$A$"&amp;MATCH($E1883,CL,0)+1)))</f>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ref="X1883:X1913" ca="1" si="265">IF(AND(C1883="Smelter not listed",OR(LEN(D1883)=0,LEN(E1883)=0)),1,0)</f>
        <v>0</v>
      </c>
      <c r="Y1883" s="270"/>
      <c r="Z1883" s="270"/>
      <c r="AB1883" s="272" t="str">
        <f t="shared" ref="AB1883:AB1913" si="266">B1883&amp;C1883</f>
        <v/>
      </c>
    </row>
    <row r="1884" spans="1:28" s="271" customFormat="1" ht="20.25">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ca="1" si="264"/>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ca="1" si="265"/>
        <v>0</v>
      </c>
      <c r="Y1884" s="270"/>
      <c r="Z1884" s="270"/>
      <c r="AB1884" s="272" t="str">
        <f t="shared" si="266"/>
        <v/>
      </c>
    </row>
    <row r="1885" spans="1:28" s="271" customFormat="1" ht="20.25">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4"/>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5"/>
        <v>0</v>
      </c>
      <c r="Y1885" s="270"/>
      <c r="Z1885" s="270"/>
      <c r="AB1885" s="272" t="str">
        <f t="shared" si="266"/>
        <v/>
      </c>
    </row>
    <row r="1886" spans="1:28" s="271" customFormat="1" ht="20.25">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4"/>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5"/>
        <v>0</v>
      </c>
      <c r="Y1886" s="270"/>
      <c r="Z1886" s="270"/>
      <c r="AB1886" s="272" t="str">
        <f t="shared" si="266"/>
        <v/>
      </c>
    </row>
    <row r="1887" spans="1:28" s="271" customFormat="1" ht="20.25">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4"/>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5"/>
        <v>0</v>
      </c>
      <c r="Y1887" s="270"/>
      <c r="Z1887" s="270"/>
      <c r="AB1887" s="272" t="str">
        <f t="shared" si="266"/>
        <v/>
      </c>
    </row>
    <row r="1888" spans="1:28" s="271" customFormat="1" ht="20.25">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4"/>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5"/>
        <v>0</v>
      </c>
      <c r="Y1888" s="270"/>
      <c r="Z1888" s="270"/>
      <c r="AB1888" s="272" t="str">
        <f t="shared" si="266"/>
        <v/>
      </c>
    </row>
    <row r="1889" spans="1:28" s="271" customFormat="1" ht="20.25">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4"/>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5"/>
        <v>0</v>
      </c>
      <c r="Y1889" s="270"/>
      <c r="Z1889" s="270"/>
      <c r="AB1889" s="272" t="str">
        <f t="shared" si="266"/>
        <v/>
      </c>
    </row>
    <row r="1890" spans="1:28" s="271" customFormat="1" ht="20.25">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4"/>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5"/>
        <v>0</v>
      </c>
      <c r="Y1890" s="270"/>
      <c r="Z1890" s="270"/>
      <c r="AB1890" s="272" t="str">
        <f t="shared" si="266"/>
        <v/>
      </c>
    </row>
    <row r="1891" spans="1:28" s="271" customFormat="1" ht="20.25">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4"/>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5"/>
        <v>0</v>
      </c>
      <c r="Y1891" s="270"/>
      <c r="Z1891" s="270"/>
      <c r="AB1891" s="272" t="str">
        <f t="shared" si="266"/>
        <v/>
      </c>
    </row>
    <row r="1892" spans="1:28" s="271" customFormat="1" ht="20.25">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4"/>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5"/>
        <v>0</v>
      </c>
      <c r="Y1892" s="270"/>
      <c r="Z1892" s="270"/>
      <c r="AB1892" s="272" t="str">
        <f t="shared" si="266"/>
        <v/>
      </c>
    </row>
    <row r="1893" spans="1:28" s="271" customFormat="1" ht="20.25">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4"/>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5"/>
        <v>0</v>
      </c>
      <c r="Y1893" s="270"/>
      <c r="Z1893" s="270"/>
      <c r="AB1893" s="272" t="str">
        <f t="shared" si="266"/>
        <v/>
      </c>
    </row>
    <row r="1894" spans="1:28" s="271" customFormat="1" ht="20.25">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4"/>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5"/>
        <v>0</v>
      </c>
      <c r="Y1894" s="270"/>
      <c r="Z1894" s="270"/>
      <c r="AB1894" s="272" t="str">
        <f t="shared" si="266"/>
        <v/>
      </c>
    </row>
    <row r="1895" spans="1:28" s="271" customFormat="1" ht="20.25">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4"/>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5"/>
        <v>0</v>
      </c>
      <c r="Y1895" s="270"/>
      <c r="Z1895" s="270"/>
      <c r="AB1895" s="272" t="str">
        <f t="shared" si="266"/>
        <v/>
      </c>
    </row>
    <row r="1896" spans="1:28" s="271" customFormat="1" ht="20.25">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4"/>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5"/>
        <v>0</v>
      </c>
      <c r="Y1896" s="270"/>
      <c r="Z1896" s="270"/>
      <c r="AB1896" s="272" t="str">
        <f t="shared" si="266"/>
        <v/>
      </c>
    </row>
    <row r="1897" spans="1:28" s="271" customFormat="1" ht="20.25">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4"/>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5"/>
        <v>0</v>
      </c>
      <c r="Y1897" s="270"/>
      <c r="Z1897" s="270"/>
      <c r="AB1897" s="272" t="str">
        <f t="shared" si="266"/>
        <v/>
      </c>
    </row>
    <row r="1898" spans="1:28" s="271" customFormat="1" ht="20.25">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4"/>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5"/>
        <v>0</v>
      </c>
      <c r="Y1898" s="270"/>
      <c r="Z1898" s="270"/>
      <c r="AB1898" s="272" t="str">
        <f t="shared" si="266"/>
        <v/>
      </c>
    </row>
    <row r="1899" spans="1:28" s="271" customFormat="1" ht="20.25">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4"/>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5"/>
        <v>0</v>
      </c>
      <c r="Y1899" s="270"/>
      <c r="Z1899" s="270"/>
      <c r="AB1899" s="272" t="str">
        <f t="shared" si="266"/>
        <v/>
      </c>
    </row>
    <row r="1900" spans="1:28" s="271" customFormat="1" ht="20.25">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4"/>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5"/>
        <v>0</v>
      </c>
      <c r="Y1900" s="270"/>
      <c r="Z1900" s="270"/>
      <c r="AB1900" s="272" t="str">
        <f t="shared" si="266"/>
        <v/>
      </c>
    </row>
    <row r="1901" spans="1:28" s="271" customFormat="1" ht="20.25">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4"/>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5"/>
        <v>0</v>
      </c>
      <c r="Y1901" s="270"/>
      <c r="Z1901" s="270"/>
      <c r="AB1901" s="272" t="str">
        <f t="shared" si="266"/>
        <v/>
      </c>
    </row>
    <row r="1902" spans="1:28" s="271" customFormat="1" ht="20.25">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4"/>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5"/>
        <v>0</v>
      </c>
      <c r="Y1902" s="270"/>
      <c r="Z1902" s="270"/>
      <c r="AB1902" s="272" t="str">
        <f t="shared" si="266"/>
        <v/>
      </c>
    </row>
    <row r="1903" spans="1:28" s="271" customFormat="1" ht="20.25">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4"/>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5"/>
        <v>0</v>
      </c>
      <c r="Y1903" s="270"/>
      <c r="Z1903" s="270"/>
      <c r="AB1903" s="272" t="str">
        <f t="shared" si="266"/>
        <v/>
      </c>
    </row>
    <row r="1904" spans="1:28" s="271" customFormat="1" ht="20.25">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4"/>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5"/>
        <v>0</v>
      </c>
      <c r="Y1904" s="270"/>
      <c r="Z1904" s="270"/>
      <c r="AB1904" s="272" t="str">
        <f t="shared" si="266"/>
        <v/>
      </c>
    </row>
    <row r="1905" spans="1:28" s="271" customFormat="1" ht="20.25">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4"/>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5"/>
        <v>0</v>
      </c>
      <c r="Y1905" s="270"/>
      <c r="Z1905" s="270"/>
      <c r="AB1905" s="272" t="str">
        <f t="shared" si="266"/>
        <v/>
      </c>
    </row>
    <row r="1906" spans="1:28" s="271" customFormat="1" ht="20.25">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4"/>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5"/>
        <v>0</v>
      </c>
      <c r="Y1906" s="270"/>
      <c r="Z1906" s="270"/>
      <c r="AB1906" s="272" t="str">
        <f t="shared" si="266"/>
        <v/>
      </c>
    </row>
    <row r="1907" spans="1:28" s="271" customFormat="1" ht="20.25">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4"/>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5"/>
        <v>0</v>
      </c>
      <c r="Y1907" s="270"/>
      <c r="Z1907" s="270"/>
      <c r="AB1907" s="272" t="str">
        <f t="shared" si="266"/>
        <v/>
      </c>
    </row>
    <row r="1908" spans="1:28" s="271" customFormat="1" ht="20.25">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4"/>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5"/>
        <v>0</v>
      </c>
      <c r="Y1908" s="270"/>
      <c r="Z1908" s="270"/>
      <c r="AB1908" s="272" t="str">
        <f t="shared" si="266"/>
        <v/>
      </c>
    </row>
    <row r="1909" spans="1:28" s="271" customFormat="1" ht="20.25">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4"/>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5"/>
        <v>0</v>
      </c>
      <c r="Y1909" s="270"/>
      <c r="Z1909" s="270"/>
      <c r="AB1909" s="272" t="str">
        <f t="shared" si="266"/>
        <v/>
      </c>
    </row>
    <row r="1910" spans="1:28" s="271" customFormat="1" ht="20.25">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4"/>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5"/>
        <v>0</v>
      </c>
      <c r="Y1910" s="270"/>
      <c r="Z1910" s="270"/>
      <c r="AB1910" s="272" t="str">
        <f t="shared" si="266"/>
        <v/>
      </c>
    </row>
    <row r="1911" spans="1:28" s="271" customFormat="1" ht="20.25">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4"/>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5"/>
        <v>0</v>
      </c>
      <c r="Y1911" s="270"/>
      <c r="Z1911" s="270"/>
      <c r="AB1911" s="272" t="str">
        <f t="shared" si="266"/>
        <v/>
      </c>
    </row>
    <row r="1912" spans="1:28" s="271" customFormat="1" ht="20.25">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4"/>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5"/>
        <v>0</v>
      </c>
      <c r="Y1912" s="270"/>
      <c r="Z1912" s="270"/>
      <c r="AB1912" s="272" t="str">
        <f t="shared" si="266"/>
        <v/>
      </c>
    </row>
    <row r="1913" spans="1:28" s="271" customFormat="1" ht="20.25">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4"/>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5"/>
        <v>0</v>
      </c>
      <c r="Y1913" s="270"/>
      <c r="Z1913" s="270"/>
      <c r="AB1913" s="272" t="str">
        <f t="shared" si="266"/>
        <v/>
      </c>
    </row>
    <row r="1914" spans="1:28" s="271" customFormat="1" ht="20.25">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ref="S1914" ca="1" si="267">IF(B1914="","",IF(ISERROR(MATCH($E1914,CL,0)),"Unknown",INDIRECT("'C'!$A$"&amp;MATCH($E1914,CL,0)+1)))</f>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ref="X1914" ca="1" si="268">IF(AND(C1914="Smelter not listed",OR(LEN(D1914)=0,LEN(E1914)=0)),1,0)</f>
        <v>0</v>
      </c>
      <c r="Y1914" s="270"/>
      <c r="Z1914" s="270"/>
      <c r="AB1914" s="272" t="str">
        <f t="shared" ref="AB1914" si="269">B1914&amp;C1914</f>
        <v/>
      </c>
    </row>
    <row r="1915" spans="1:28" s="271" customFormat="1" ht="20.25">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S1946"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X1946" ca="1" si="271">IF(AND(C1915="Smelter not listed",OR(LEN(D1915)=0,LEN(E1915)=0)),1,0)</f>
        <v>0</v>
      </c>
      <c r="Y1915" s="270"/>
      <c r="Z1915" s="270"/>
      <c r="AB1915" s="272" t="str">
        <f t="shared" ref="AB1915:AB1946" si="272">B1915&amp;C1915</f>
        <v/>
      </c>
    </row>
    <row r="1916" spans="1:28" s="271" customFormat="1" ht="20.25">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ca="1" si="270"/>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ca="1" si="271"/>
        <v>0</v>
      </c>
      <c r="Y1916" s="270"/>
      <c r="Z1916" s="270"/>
      <c r="AB1916" s="272" t="str">
        <f t="shared" si="272"/>
        <v/>
      </c>
    </row>
    <row r="1917" spans="1:28" s="271" customFormat="1" ht="20.25">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0"/>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1"/>
        <v>0</v>
      </c>
      <c r="Y1917" s="270"/>
      <c r="Z1917" s="270"/>
      <c r="AB1917" s="272" t="str">
        <f t="shared" si="272"/>
        <v/>
      </c>
    </row>
    <row r="1918" spans="1:28" s="271" customFormat="1" ht="20.25">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0"/>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1"/>
        <v>0</v>
      </c>
      <c r="Y1918" s="270"/>
      <c r="Z1918" s="270"/>
      <c r="AB1918" s="272" t="str">
        <f t="shared" si="272"/>
        <v/>
      </c>
    </row>
    <row r="1919" spans="1:28" s="271" customFormat="1" ht="20.25">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0"/>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1"/>
        <v>0</v>
      </c>
      <c r="Y1919" s="270"/>
      <c r="Z1919" s="270"/>
      <c r="AB1919" s="272" t="str">
        <f t="shared" si="272"/>
        <v/>
      </c>
    </row>
    <row r="1920" spans="1:28" s="271" customFormat="1" ht="20.25">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0"/>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1"/>
        <v>0</v>
      </c>
      <c r="Y1920" s="270"/>
      <c r="Z1920" s="270"/>
      <c r="AB1920" s="272" t="str">
        <f t="shared" si="272"/>
        <v/>
      </c>
    </row>
    <row r="1921" spans="1:28" s="271" customFormat="1" ht="20.25">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0"/>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1"/>
        <v>0</v>
      </c>
      <c r="Y1921" s="270"/>
      <c r="Z1921" s="270"/>
      <c r="AB1921" s="272" t="str">
        <f t="shared" si="272"/>
        <v/>
      </c>
    </row>
    <row r="1922" spans="1:28" s="271" customFormat="1" ht="20.25">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0"/>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1"/>
        <v>0</v>
      </c>
      <c r="Y1922" s="270"/>
      <c r="Z1922" s="270"/>
      <c r="AB1922" s="272" t="str">
        <f t="shared" si="272"/>
        <v/>
      </c>
    </row>
    <row r="1923" spans="1:28" s="271" customFormat="1" ht="20.25">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0"/>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1"/>
        <v>0</v>
      </c>
      <c r="Y1923" s="270"/>
      <c r="Z1923" s="270"/>
      <c r="AB1923" s="272" t="str">
        <f t="shared" si="272"/>
        <v/>
      </c>
    </row>
    <row r="1924" spans="1:28" s="271" customFormat="1" ht="20.25">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0"/>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1"/>
        <v>0</v>
      </c>
      <c r="Y1924" s="270"/>
      <c r="Z1924" s="270"/>
      <c r="AB1924" s="272" t="str">
        <f t="shared" si="272"/>
        <v/>
      </c>
    </row>
    <row r="1925" spans="1:28" s="271" customFormat="1" ht="20.25">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0"/>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1"/>
        <v>0</v>
      </c>
      <c r="Y1925" s="270"/>
      <c r="Z1925" s="270"/>
      <c r="AB1925" s="272" t="str">
        <f t="shared" si="272"/>
        <v/>
      </c>
    </row>
    <row r="1926" spans="1:28" s="271" customFormat="1" ht="20.25">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0"/>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1"/>
        <v>0</v>
      </c>
      <c r="Y1926" s="270"/>
      <c r="Z1926" s="270"/>
      <c r="AB1926" s="272" t="str">
        <f t="shared" si="272"/>
        <v/>
      </c>
    </row>
    <row r="1927" spans="1:28" s="271" customFormat="1" ht="20.25">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0"/>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1"/>
        <v>0</v>
      </c>
      <c r="Y1927" s="270"/>
      <c r="Z1927" s="270"/>
      <c r="AB1927" s="272" t="str">
        <f t="shared" si="272"/>
        <v/>
      </c>
    </row>
    <row r="1928" spans="1:28" s="271" customFormat="1" ht="20.25">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0"/>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1"/>
        <v>0</v>
      </c>
      <c r="Y1928" s="270"/>
      <c r="Z1928" s="270"/>
      <c r="AB1928" s="272" t="str">
        <f t="shared" si="272"/>
        <v/>
      </c>
    </row>
    <row r="1929" spans="1:28" s="271" customFormat="1" ht="20.25">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0"/>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1"/>
        <v>0</v>
      </c>
      <c r="Y1929" s="270"/>
      <c r="Z1929" s="270"/>
      <c r="AB1929" s="272" t="str">
        <f t="shared" si="272"/>
        <v/>
      </c>
    </row>
    <row r="1930" spans="1:28" s="271" customFormat="1" ht="20.25">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0"/>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1"/>
        <v>0</v>
      </c>
      <c r="Y1930" s="270"/>
      <c r="Z1930" s="270"/>
      <c r="AB1930" s="272" t="str">
        <f t="shared" si="272"/>
        <v/>
      </c>
    </row>
    <row r="1931" spans="1:28" s="271" customFormat="1" ht="20.25">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0"/>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1"/>
        <v>0</v>
      </c>
      <c r="Y1931" s="270"/>
      <c r="Z1931" s="270"/>
      <c r="AB1931" s="272" t="str">
        <f t="shared" si="272"/>
        <v/>
      </c>
    </row>
    <row r="1932" spans="1:28" s="271" customFormat="1" ht="20.25">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0"/>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1"/>
        <v>0</v>
      </c>
      <c r="Y1932" s="270"/>
      <c r="Z1932" s="270"/>
      <c r="AB1932" s="272" t="str">
        <f t="shared" si="272"/>
        <v/>
      </c>
    </row>
    <row r="1933" spans="1:28" s="271" customFormat="1" ht="20.25">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0"/>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1"/>
        <v>0</v>
      </c>
      <c r="Y1933" s="270"/>
      <c r="Z1933" s="270"/>
      <c r="AB1933" s="272" t="str">
        <f t="shared" si="272"/>
        <v/>
      </c>
    </row>
    <row r="1934" spans="1:28" s="271" customFormat="1" ht="20.25">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0"/>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1"/>
        <v>0</v>
      </c>
      <c r="Y1934" s="270"/>
      <c r="Z1934" s="270"/>
      <c r="AB1934" s="272" t="str">
        <f t="shared" si="272"/>
        <v/>
      </c>
    </row>
    <row r="1935" spans="1:28" s="271" customFormat="1" ht="20.25">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0"/>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1"/>
        <v>0</v>
      </c>
      <c r="Y1935" s="270"/>
      <c r="Z1935" s="270"/>
      <c r="AB1935" s="272" t="str">
        <f t="shared" si="272"/>
        <v/>
      </c>
    </row>
    <row r="1936" spans="1:28" s="271" customFormat="1" ht="20.25">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0"/>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1"/>
        <v>0</v>
      </c>
      <c r="Y1936" s="270"/>
      <c r="Z1936" s="270"/>
      <c r="AB1936" s="272" t="str">
        <f t="shared" si="272"/>
        <v/>
      </c>
    </row>
    <row r="1937" spans="1:28" s="271" customFormat="1" ht="20.25">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0"/>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1"/>
        <v>0</v>
      </c>
      <c r="Y1937" s="270"/>
      <c r="Z1937" s="270"/>
      <c r="AB1937" s="272" t="str">
        <f t="shared" si="272"/>
        <v/>
      </c>
    </row>
    <row r="1938" spans="1:28" s="271" customFormat="1" ht="20.25">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0"/>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1"/>
        <v>0</v>
      </c>
      <c r="Y1938" s="270"/>
      <c r="Z1938" s="270"/>
      <c r="AB1938" s="272" t="str">
        <f t="shared" si="272"/>
        <v/>
      </c>
    </row>
    <row r="1939" spans="1:28" s="271" customFormat="1" ht="20.25">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0"/>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1"/>
        <v>0</v>
      </c>
      <c r="Y1939" s="270"/>
      <c r="Z1939" s="270"/>
      <c r="AB1939" s="272" t="str">
        <f t="shared" si="272"/>
        <v/>
      </c>
    </row>
    <row r="1940" spans="1:28" s="271" customFormat="1" ht="20.25">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0"/>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1"/>
        <v>0</v>
      </c>
      <c r="Y1940" s="270"/>
      <c r="Z1940" s="270"/>
      <c r="AB1940" s="272" t="str">
        <f t="shared" si="272"/>
        <v/>
      </c>
    </row>
    <row r="1941" spans="1:28" s="271" customFormat="1" ht="20.25">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0"/>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1"/>
        <v>0</v>
      </c>
      <c r="Y1941" s="270"/>
      <c r="Z1941" s="270"/>
      <c r="AB1941" s="272" t="str">
        <f t="shared" si="272"/>
        <v/>
      </c>
    </row>
    <row r="1942" spans="1:28" s="271" customFormat="1" ht="20.25">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0"/>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1"/>
        <v>0</v>
      </c>
      <c r="Y1942" s="270"/>
      <c r="Z1942" s="270"/>
      <c r="AB1942" s="272" t="str">
        <f t="shared" si="272"/>
        <v/>
      </c>
    </row>
    <row r="1943" spans="1:28" s="271" customFormat="1" ht="20.25">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0"/>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1"/>
        <v>0</v>
      </c>
      <c r="Y1943" s="270"/>
      <c r="Z1943" s="270"/>
      <c r="AB1943" s="272" t="str">
        <f t="shared" si="272"/>
        <v/>
      </c>
    </row>
    <row r="1944" spans="1:28" s="271" customFormat="1" ht="20.25">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0"/>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1"/>
        <v>0</v>
      </c>
      <c r="Y1944" s="270"/>
      <c r="Z1944" s="270"/>
      <c r="AB1944" s="272" t="str">
        <f t="shared" si="272"/>
        <v/>
      </c>
    </row>
    <row r="1945" spans="1:28" s="271" customFormat="1" ht="20.25">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0"/>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1"/>
        <v>0</v>
      </c>
      <c r="Y1945" s="270"/>
      <c r="Z1945" s="270"/>
      <c r="AB1945" s="272" t="str">
        <f t="shared" si="272"/>
        <v/>
      </c>
    </row>
    <row r="1946" spans="1:28" s="271" customFormat="1" ht="20.25">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0"/>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1"/>
        <v>0</v>
      </c>
      <c r="Y1946" s="270"/>
      <c r="Z1946" s="270"/>
      <c r="AB1946" s="272" t="str">
        <f t="shared" si="272"/>
        <v/>
      </c>
    </row>
    <row r="1947" spans="1:28" s="271" customFormat="1" ht="20.25">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ref="S1947:S1977" ca="1" si="273">IF(B1947="","",IF(ISERROR(MATCH($E1947,CL,0)),"Unknown",INDIRECT("'C'!$A$"&amp;MATCH($E1947,CL,0)+1)))</f>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ref="X1947:X1977" ca="1" si="274">IF(AND(C1947="Smelter not listed",OR(LEN(D1947)=0,LEN(E1947)=0)),1,0)</f>
        <v>0</v>
      </c>
      <c r="Y1947" s="270"/>
      <c r="Z1947" s="270"/>
      <c r="AB1947" s="272" t="str">
        <f t="shared" ref="AB1947:AB1977" si="275">B1947&amp;C1947</f>
        <v/>
      </c>
    </row>
    <row r="1948" spans="1:28" s="271" customFormat="1" ht="20.25">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ca="1" si="273"/>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ca="1" si="274"/>
        <v>0</v>
      </c>
      <c r="Y1948" s="270"/>
      <c r="Z1948" s="270"/>
      <c r="AB1948" s="272" t="str">
        <f t="shared" si="275"/>
        <v/>
      </c>
    </row>
    <row r="1949" spans="1:28" s="271" customFormat="1" ht="20.25">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3"/>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4"/>
        <v>0</v>
      </c>
      <c r="Y1949" s="270"/>
      <c r="Z1949" s="270"/>
      <c r="AB1949" s="272" t="str">
        <f t="shared" si="275"/>
        <v/>
      </c>
    </row>
    <row r="1950" spans="1:28" s="271" customFormat="1" ht="20.25">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3"/>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4"/>
        <v>0</v>
      </c>
      <c r="Y1950" s="270"/>
      <c r="Z1950" s="270"/>
      <c r="AB1950" s="272" t="str">
        <f t="shared" si="275"/>
        <v/>
      </c>
    </row>
    <row r="1951" spans="1:28" s="271" customFormat="1" ht="20.25">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3"/>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4"/>
        <v>0</v>
      </c>
      <c r="Y1951" s="270"/>
      <c r="Z1951" s="270"/>
      <c r="AB1951" s="272" t="str">
        <f t="shared" si="275"/>
        <v/>
      </c>
    </row>
    <row r="1952" spans="1:28" s="271" customFormat="1" ht="20.25">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3"/>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4"/>
        <v>0</v>
      </c>
      <c r="Y1952" s="270"/>
      <c r="Z1952" s="270"/>
      <c r="AB1952" s="272" t="str">
        <f t="shared" si="275"/>
        <v/>
      </c>
    </row>
    <row r="1953" spans="1:28" s="271" customFormat="1" ht="20.25">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3"/>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4"/>
        <v>0</v>
      </c>
      <c r="Y1953" s="270"/>
      <c r="Z1953" s="270"/>
      <c r="AB1953" s="272" t="str">
        <f t="shared" si="275"/>
        <v/>
      </c>
    </row>
    <row r="1954" spans="1:28" s="271" customFormat="1" ht="20.25">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3"/>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4"/>
        <v>0</v>
      </c>
      <c r="Y1954" s="270"/>
      <c r="Z1954" s="270"/>
      <c r="AB1954" s="272" t="str">
        <f t="shared" si="275"/>
        <v/>
      </c>
    </row>
    <row r="1955" spans="1:28" s="271" customFormat="1" ht="20.25">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3"/>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4"/>
        <v>0</v>
      </c>
      <c r="Y1955" s="270"/>
      <c r="Z1955" s="270"/>
      <c r="AB1955" s="272" t="str">
        <f t="shared" si="275"/>
        <v/>
      </c>
    </row>
    <row r="1956" spans="1:28" s="271" customFormat="1" ht="20.25">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3"/>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4"/>
        <v>0</v>
      </c>
      <c r="Y1956" s="270"/>
      <c r="Z1956" s="270"/>
      <c r="AB1956" s="272" t="str">
        <f t="shared" si="275"/>
        <v/>
      </c>
    </row>
    <row r="1957" spans="1:28" s="271" customFormat="1" ht="20.25">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3"/>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4"/>
        <v>0</v>
      </c>
      <c r="Y1957" s="270"/>
      <c r="Z1957" s="270"/>
      <c r="AB1957" s="272" t="str">
        <f t="shared" si="275"/>
        <v/>
      </c>
    </row>
    <row r="1958" spans="1:28" s="271" customFormat="1" ht="20.25">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3"/>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4"/>
        <v>0</v>
      </c>
      <c r="Y1958" s="270"/>
      <c r="Z1958" s="270"/>
      <c r="AB1958" s="272" t="str">
        <f t="shared" si="275"/>
        <v/>
      </c>
    </row>
    <row r="1959" spans="1:28" s="271" customFormat="1" ht="20.25">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3"/>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4"/>
        <v>0</v>
      </c>
      <c r="Y1959" s="270"/>
      <c r="Z1959" s="270"/>
      <c r="AB1959" s="272" t="str">
        <f t="shared" si="275"/>
        <v/>
      </c>
    </row>
    <row r="1960" spans="1:28" s="271" customFormat="1" ht="20.25">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3"/>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4"/>
        <v>0</v>
      </c>
      <c r="Y1960" s="270"/>
      <c r="Z1960" s="270"/>
      <c r="AB1960" s="272" t="str">
        <f t="shared" si="275"/>
        <v/>
      </c>
    </row>
    <row r="1961" spans="1:28" s="271" customFormat="1" ht="20.25">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3"/>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4"/>
        <v>0</v>
      </c>
      <c r="Y1961" s="270"/>
      <c r="Z1961" s="270"/>
      <c r="AB1961" s="272" t="str">
        <f t="shared" si="275"/>
        <v/>
      </c>
    </row>
    <row r="1962" spans="1:28" s="271" customFormat="1" ht="20.25">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3"/>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4"/>
        <v>0</v>
      </c>
      <c r="Y1962" s="270"/>
      <c r="Z1962" s="270"/>
      <c r="AB1962" s="272" t="str">
        <f t="shared" si="275"/>
        <v/>
      </c>
    </row>
    <row r="1963" spans="1:28" s="271" customFormat="1" ht="20.25">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3"/>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4"/>
        <v>0</v>
      </c>
      <c r="Y1963" s="270"/>
      <c r="Z1963" s="270"/>
      <c r="AB1963" s="272" t="str">
        <f t="shared" si="275"/>
        <v/>
      </c>
    </row>
    <row r="1964" spans="1:28" s="271" customFormat="1" ht="20.25">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3"/>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4"/>
        <v>0</v>
      </c>
      <c r="Y1964" s="270"/>
      <c r="Z1964" s="270"/>
      <c r="AB1964" s="272" t="str">
        <f t="shared" si="275"/>
        <v/>
      </c>
    </row>
    <row r="1965" spans="1:28" s="271" customFormat="1" ht="20.25">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3"/>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4"/>
        <v>0</v>
      </c>
      <c r="Y1965" s="270"/>
      <c r="Z1965" s="270"/>
      <c r="AB1965" s="272" t="str">
        <f t="shared" si="275"/>
        <v/>
      </c>
    </row>
    <row r="1966" spans="1:28" s="271" customFormat="1" ht="20.25">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3"/>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4"/>
        <v>0</v>
      </c>
      <c r="Y1966" s="270"/>
      <c r="Z1966" s="270"/>
      <c r="AB1966" s="272" t="str">
        <f t="shared" si="275"/>
        <v/>
      </c>
    </row>
    <row r="1967" spans="1:28" s="271" customFormat="1" ht="20.25">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3"/>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4"/>
        <v>0</v>
      </c>
      <c r="Y1967" s="270"/>
      <c r="Z1967" s="270"/>
      <c r="AB1967" s="272" t="str">
        <f t="shared" si="275"/>
        <v/>
      </c>
    </row>
    <row r="1968" spans="1:28" s="271" customFormat="1" ht="20.25">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3"/>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4"/>
        <v>0</v>
      </c>
      <c r="Y1968" s="270"/>
      <c r="Z1968" s="270"/>
      <c r="AB1968" s="272" t="str">
        <f t="shared" si="275"/>
        <v/>
      </c>
    </row>
    <row r="1969" spans="1:28" s="271" customFormat="1" ht="20.25">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3"/>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4"/>
        <v>0</v>
      </c>
      <c r="Y1969" s="270"/>
      <c r="Z1969" s="270"/>
      <c r="AB1969" s="272" t="str">
        <f t="shared" si="275"/>
        <v/>
      </c>
    </row>
    <row r="1970" spans="1:28" s="271" customFormat="1" ht="20.25">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3"/>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4"/>
        <v>0</v>
      </c>
      <c r="Y1970" s="270"/>
      <c r="Z1970" s="270"/>
      <c r="AB1970" s="272" t="str">
        <f t="shared" si="275"/>
        <v/>
      </c>
    </row>
    <row r="1971" spans="1:28" s="271" customFormat="1" ht="20.25">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3"/>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4"/>
        <v>0</v>
      </c>
      <c r="Y1971" s="270"/>
      <c r="Z1971" s="270"/>
      <c r="AB1971" s="272" t="str">
        <f t="shared" si="275"/>
        <v/>
      </c>
    </row>
    <row r="1972" spans="1:28" s="271" customFormat="1" ht="20.25">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3"/>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4"/>
        <v>0</v>
      </c>
      <c r="Y1972" s="270"/>
      <c r="Z1972" s="270"/>
      <c r="AB1972" s="272" t="str">
        <f t="shared" si="275"/>
        <v/>
      </c>
    </row>
    <row r="1973" spans="1:28" s="271" customFormat="1" ht="20.25">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3"/>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4"/>
        <v>0</v>
      </c>
      <c r="Y1973" s="270"/>
      <c r="Z1973" s="270"/>
      <c r="AB1973" s="272" t="str">
        <f t="shared" si="275"/>
        <v/>
      </c>
    </row>
    <row r="1974" spans="1:28" s="271" customFormat="1" ht="20.25">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3"/>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4"/>
        <v>0</v>
      </c>
      <c r="Y1974" s="270"/>
      <c r="Z1974" s="270"/>
      <c r="AB1974" s="272" t="str">
        <f t="shared" si="275"/>
        <v/>
      </c>
    </row>
    <row r="1975" spans="1:28" s="271" customFormat="1" ht="20.25">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3"/>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4"/>
        <v>0</v>
      </c>
      <c r="Y1975" s="270"/>
      <c r="Z1975" s="270"/>
      <c r="AB1975" s="272" t="str">
        <f t="shared" si="275"/>
        <v/>
      </c>
    </row>
    <row r="1976" spans="1:28" s="271" customFormat="1" ht="20.25">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3"/>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4"/>
        <v>0</v>
      </c>
      <c r="Y1976" s="270"/>
      <c r="Z1976" s="270"/>
      <c r="AB1976" s="272" t="str">
        <f t="shared" si="275"/>
        <v/>
      </c>
    </row>
    <row r="1977" spans="1:28" s="271" customFormat="1" ht="20.25">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3"/>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4"/>
        <v>0</v>
      </c>
      <c r="Y1977" s="270"/>
      <c r="Z1977" s="270"/>
      <c r="AB1977" s="272" t="str">
        <f t="shared" si="275"/>
        <v/>
      </c>
    </row>
    <row r="1978" spans="1:28" s="271" customFormat="1" ht="20.25">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ref="S1978" ca="1" si="276">IF(B1978="","",IF(ISERROR(MATCH($E1978,CL,0)),"Unknown",INDIRECT("'C'!$A$"&amp;MATCH($E1978,CL,0)+1)))</f>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ref="X1978" ca="1" si="277">IF(AND(C1978="Smelter not listed",OR(LEN(D1978)=0,LEN(E1978)=0)),1,0)</f>
        <v>0</v>
      </c>
      <c r="Y1978" s="270"/>
      <c r="Z1978" s="270"/>
      <c r="AB1978" s="272" t="str">
        <f t="shared" ref="AB1978" si="278">B1978&amp;C1978</f>
        <v/>
      </c>
    </row>
    <row r="1979" spans="1:28" s="271" customFormat="1" ht="20.25">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S2010"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X2010" ca="1" si="280">IF(AND(C1979="Smelter not listed",OR(LEN(D1979)=0,LEN(E1979)=0)),1,0)</f>
        <v>0</v>
      </c>
      <c r="Y1979" s="270"/>
      <c r="Z1979" s="270"/>
      <c r="AB1979" s="272" t="str">
        <f t="shared" ref="AB1979:AB2010" si="281">B1979&amp;C1979</f>
        <v/>
      </c>
    </row>
    <row r="1980" spans="1:28" s="271" customFormat="1" ht="20.25">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ca="1" si="279"/>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ca="1" si="280"/>
        <v>0</v>
      </c>
      <c r="Y1980" s="270"/>
      <c r="Z1980" s="270"/>
      <c r="AB1980" s="272" t="str">
        <f t="shared" si="281"/>
        <v/>
      </c>
    </row>
    <row r="1981" spans="1:28" s="271" customFormat="1" ht="20.25">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79"/>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0"/>
        <v>0</v>
      </c>
      <c r="Y1981" s="270"/>
      <c r="Z1981" s="270"/>
      <c r="AB1981" s="272" t="str">
        <f t="shared" si="281"/>
        <v/>
      </c>
    </row>
    <row r="1982" spans="1:28" s="271" customFormat="1" ht="20.25">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79"/>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0"/>
        <v>0</v>
      </c>
      <c r="Y1982" s="270"/>
      <c r="Z1982" s="270"/>
      <c r="AB1982" s="272" t="str">
        <f t="shared" si="281"/>
        <v/>
      </c>
    </row>
    <row r="1983" spans="1:28" s="271" customFormat="1" ht="20.25">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79"/>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0"/>
        <v>0</v>
      </c>
      <c r="Y1983" s="270"/>
      <c r="Z1983" s="270"/>
      <c r="AB1983" s="272" t="str">
        <f t="shared" si="281"/>
        <v/>
      </c>
    </row>
    <row r="1984" spans="1:28" s="271" customFormat="1" ht="20.25">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79"/>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0"/>
        <v>0</v>
      </c>
      <c r="Y1984" s="270"/>
      <c r="Z1984" s="270"/>
      <c r="AB1984" s="272" t="str">
        <f t="shared" si="281"/>
        <v/>
      </c>
    </row>
    <row r="1985" spans="1:28" s="271" customFormat="1" ht="20.25">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79"/>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0"/>
        <v>0</v>
      </c>
      <c r="Y1985" s="270"/>
      <c r="Z1985" s="270"/>
      <c r="AB1985" s="272" t="str">
        <f t="shared" si="281"/>
        <v/>
      </c>
    </row>
    <row r="1986" spans="1:28" s="271" customFormat="1" ht="20.25">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79"/>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0"/>
        <v>0</v>
      </c>
      <c r="Y1986" s="270"/>
      <c r="Z1986" s="270"/>
      <c r="AB1986" s="272" t="str">
        <f t="shared" si="281"/>
        <v/>
      </c>
    </row>
    <row r="1987" spans="1:28" s="271" customFormat="1" ht="20.25">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79"/>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0"/>
        <v>0</v>
      </c>
      <c r="Y1987" s="270"/>
      <c r="Z1987" s="270"/>
      <c r="AB1987" s="272" t="str">
        <f t="shared" si="281"/>
        <v/>
      </c>
    </row>
    <row r="1988" spans="1:28" s="271" customFormat="1" ht="20.25">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79"/>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0"/>
        <v>0</v>
      </c>
      <c r="Y1988" s="270"/>
      <c r="Z1988" s="270"/>
      <c r="AB1988" s="272" t="str">
        <f t="shared" si="281"/>
        <v/>
      </c>
    </row>
    <row r="1989" spans="1:28" s="271" customFormat="1" ht="20.25">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79"/>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0"/>
        <v>0</v>
      </c>
      <c r="Y1989" s="270"/>
      <c r="Z1989" s="270"/>
      <c r="AB1989" s="272" t="str">
        <f t="shared" si="281"/>
        <v/>
      </c>
    </row>
    <row r="1990" spans="1:28" s="271" customFormat="1" ht="20.25">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79"/>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0"/>
        <v>0</v>
      </c>
      <c r="Y1990" s="270"/>
      <c r="Z1990" s="270"/>
      <c r="AB1990" s="272" t="str">
        <f t="shared" si="281"/>
        <v/>
      </c>
    </row>
    <row r="1991" spans="1:28" s="271" customFormat="1" ht="20.25">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79"/>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0"/>
        <v>0</v>
      </c>
      <c r="Y1991" s="270"/>
      <c r="Z1991" s="270"/>
      <c r="AB1991" s="272" t="str">
        <f t="shared" si="281"/>
        <v/>
      </c>
    </row>
    <row r="1992" spans="1:28" s="271" customFormat="1" ht="20.25">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79"/>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0"/>
        <v>0</v>
      </c>
      <c r="Y1992" s="270"/>
      <c r="Z1992" s="270"/>
      <c r="AB1992" s="272" t="str">
        <f t="shared" si="281"/>
        <v/>
      </c>
    </row>
    <row r="1993" spans="1:28" s="271" customFormat="1" ht="20.25">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79"/>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0"/>
        <v>0</v>
      </c>
      <c r="Y1993" s="270"/>
      <c r="Z1993" s="270"/>
      <c r="AB1993" s="272" t="str">
        <f t="shared" si="281"/>
        <v/>
      </c>
    </row>
    <row r="1994" spans="1:28" s="271" customFormat="1" ht="20.25">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79"/>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0"/>
        <v>0</v>
      </c>
      <c r="Y1994" s="270"/>
      <c r="Z1994" s="270"/>
      <c r="AB1994" s="272" t="str">
        <f t="shared" si="281"/>
        <v/>
      </c>
    </row>
    <row r="1995" spans="1:28" s="271" customFormat="1" ht="20.25">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79"/>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0"/>
        <v>0</v>
      </c>
      <c r="Y1995" s="270"/>
      <c r="Z1995" s="270"/>
      <c r="AB1995" s="272" t="str">
        <f t="shared" si="281"/>
        <v/>
      </c>
    </row>
    <row r="1996" spans="1:28" s="271" customFormat="1" ht="20.25">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79"/>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0"/>
        <v>0</v>
      </c>
      <c r="Y1996" s="270"/>
      <c r="Z1996" s="270"/>
      <c r="AB1996" s="272" t="str">
        <f t="shared" si="281"/>
        <v/>
      </c>
    </row>
    <row r="1997" spans="1:28" s="271" customFormat="1" ht="20.25">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79"/>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0"/>
        <v>0</v>
      </c>
      <c r="Y1997" s="270"/>
      <c r="Z1997" s="270"/>
      <c r="AB1997" s="272" t="str">
        <f t="shared" si="281"/>
        <v/>
      </c>
    </row>
    <row r="1998" spans="1:28" s="271" customFormat="1" ht="20.25">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79"/>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0"/>
        <v>0</v>
      </c>
      <c r="Y1998" s="270"/>
      <c r="Z1998" s="270"/>
      <c r="AB1998" s="272" t="str">
        <f t="shared" si="281"/>
        <v/>
      </c>
    </row>
    <row r="1999" spans="1:28" s="271" customFormat="1" ht="20.25">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79"/>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0"/>
        <v>0</v>
      </c>
      <c r="Y1999" s="270"/>
      <c r="Z1999" s="270"/>
      <c r="AB1999" s="272" t="str">
        <f t="shared" si="281"/>
        <v/>
      </c>
    </row>
    <row r="2000" spans="1:28" s="271" customFormat="1" ht="20.25">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79"/>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0"/>
        <v>0</v>
      </c>
      <c r="Y2000" s="270"/>
      <c r="Z2000" s="270"/>
      <c r="AB2000" s="272" t="str">
        <f t="shared" si="281"/>
        <v/>
      </c>
    </row>
    <row r="2001" spans="1:28" s="271" customFormat="1" ht="20.25">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79"/>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0"/>
        <v>0</v>
      </c>
      <c r="Y2001" s="270"/>
      <c r="Z2001" s="270"/>
      <c r="AB2001" s="272" t="str">
        <f t="shared" si="281"/>
        <v/>
      </c>
    </row>
    <row r="2002" spans="1:28" s="271" customFormat="1" ht="20.25">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79"/>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0"/>
        <v>0</v>
      </c>
      <c r="Y2002" s="270"/>
      <c r="Z2002" s="270"/>
      <c r="AB2002" s="272" t="str">
        <f t="shared" si="281"/>
        <v/>
      </c>
    </row>
    <row r="2003" spans="1:28" s="271" customFormat="1" ht="20.25">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79"/>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0"/>
        <v>0</v>
      </c>
      <c r="Y2003" s="270"/>
      <c r="Z2003" s="270"/>
      <c r="AB2003" s="272" t="str">
        <f t="shared" si="281"/>
        <v/>
      </c>
    </row>
    <row r="2004" spans="1:28" s="271" customFormat="1" ht="20.25">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79"/>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0"/>
        <v>0</v>
      </c>
      <c r="Y2004" s="270"/>
      <c r="Z2004" s="270"/>
      <c r="AB2004" s="272" t="str">
        <f t="shared" si="281"/>
        <v/>
      </c>
    </row>
    <row r="2005" spans="1:28" s="271" customFormat="1" ht="20.25">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79"/>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0"/>
        <v>0</v>
      </c>
      <c r="Y2005" s="270"/>
      <c r="Z2005" s="270"/>
      <c r="AB2005" s="272" t="str">
        <f t="shared" si="281"/>
        <v/>
      </c>
    </row>
    <row r="2006" spans="1:28" s="271" customFormat="1" ht="20.25">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79"/>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0"/>
        <v>0</v>
      </c>
      <c r="Y2006" s="270"/>
      <c r="Z2006" s="270"/>
      <c r="AB2006" s="272" t="str">
        <f t="shared" si="281"/>
        <v/>
      </c>
    </row>
    <row r="2007" spans="1:28" s="271" customFormat="1" ht="20.25">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79"/>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0"/>
        <v>0</v>
      </c>
      <c r="Y2007" s="270"/>
      <c r="Z2007" s="270"/>
      <c r="AB2007" s="272" t="str">
        <f t="shared" si="281"/>
        <v/>
      </c>
    </row>
    <row r="2008" spans="1:28" s="271" customFormat="1" ht="20.25">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79"/>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0"/>
        <v>0</v>
      </c>
      <c r="Y2008" s="270"/>
      <c r="Z2008" s="270"/>
      <c r="AB2008" s="272" t="str">
        <f t="shared" si="281"/>
        <v/>
      </c>
    </row>
    <row r="2009" spans="1:28" s="271" customFormat="1" ht="20.25">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79"/>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0"/>
        <v>0</v>
      </c>
      <c r="Y2009" s="270"/>
      <c r="Z2009" s="270"/>
      <c r="AB2009" s="272" t="str">
        <f t="shared" si="281"/>
        <v/>
      </c>
    </row>
    <row r="2010" spans="1:28" s="271" customFormat="1" ht="20.25">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79"/>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0"/>
        <v>0</v>
      </c>
      <c r="Y2010" s="270"/>
      <c r="Z2010" s="270"/>
      <c r="AB2010" s="272" t="str">
        <f t="shared" si="281"/>
        <v/>
      </c>
    </row>
    <row r="2011" spans="1:28" s="271" customFormat="1" ht="20.25">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ref="S2011:S2041" ca="1" si="282">IF(B2011="","",IF(ISERROR(MATCH($E2011,CL,0)),"Unknown",INDIRECT("'C'!$A$"&amp;MATCH($E2011,CL,0)+1)))</f>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ref="X2011:X2041" ca="1" si="283">IF(AND(C2011="Smelter not listed",OR(LEN(D2011)=0,LEN(E2011)=0)),1,0)</f>
        <v>0</v>
      </c>
      <c r="Y2011" s="270"/>
      <c r="Z2011" s="270"/>
      <c r="AB2011" s="272" t="str">
        <f t="shared" ref="AB2011:AB2041" si="284">B2011&amp;C2011</f>
        <v/>
      </c>
    </row>
    <row r="2012" spans="1:28" s="271" customFormat="1" ht="20.25">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ca="1" si="282"/>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ca="1" si="283"/>
        <v>0</v>
      </c>
      <c r="Y2012" s="270"/>
      <c r="Z2012" s="270"/>
      <c r="AB2012" s="272" t="str">
        <f t="shared" si="284"/>
        <v/>
      </c>
    </row>
    <row r="2013" spans="1:28" s="271" customFormat="1" ht="20.25">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2"/>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3"/>
        <v>0</v>
      </c>
      <c r="Y2013" s="270"/>
      <c r="Z2013" s="270"/>
      <c r="AB2013" s="272" t="str">
        <f t="shared" si="284"/>
        <v/>
      </c>
    </row>
    <row r="2014" spans="1:28" s="271" customFormat="1" ht="20.25">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2"/>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3"/>
        <v>0</v>
      </c>
      <c r="Y2014" s="270"/>
      <c r="Z2014" s="270"/>
      <c r="AB2014" s="272" t="str">
        <f t="shared" si="284"/>
        <v/>
      </c>
    </row>
    <row r="2015" spans="1:28" s="271" customFormat="1" ht="20.25">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2"/>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3"/>
        <v>0</v>
      </c>
      <c r="Y2015" s="270"/>
      <c r="Z2015" s="270"/>
      <c r="AB2015" s="272" t="str">
        <f t="shared" si="284"/>
        <v/>
      </c>
    </row>
    <row r="2016" spans="1:28" s="271" customFormat="1" ht="20.25">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2"/>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3"/>
        <v>0</v>
      </c>
      <c r="Y2016" s="270"/>
      <c r="Z2016" s="270"/>
      <c r="AB2016" s="272" t="str">
        <f t="shared" si="284"/>
        <v/>
      </c>
    </row>
    <row r="2017" spans="1:28" s="271" customFormat="1" ht="20.25">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2"/>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3"/>
        <v>0</v>
      </c>
      <c r="Y2017" s="270"/>
      <c r="Z2017" s="270"/>
      <c r="AB2017" s="272" t="str">
        <f t="shared" si="284"/>
        <v/>
      </c>
    </row>
    <row r="2018" spans="1:28" s="271" customFormat="1" ht="20.25">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2"/>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3"/>
        <v>0</v>
      </c>
      <c r="Y2018" s="270"/>
      <c r="Z2018" s="270"/>
      <c r="AB2018" s="272" t="str">
        <f t="shared" si="284"/>
        <v/>
      </c>
    </row>
    <row r="2019" spans="1:28" s="271" customFormat="1" ht="20.25">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2"/>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3"/>
        <v>0</v>
      </c>
      <c r="Y2019" s="270"/>
      <c r="Z2019" s="270"/>
      <c r="AB2019" s="272" t="str">
        <f t="shared" si="284"/>
        <v/>
      </c>
    </row>
    <row r="2020" spans="1:28" s="271" customFormat="1" ht="20.25">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2"/>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3"/>
        <v>0</v>
      </c>
      <c r="Y2020" s="270"/>
      <c r="Z2020" s="270"/>
      <c r="AB2020" s="272" t="str">
        <f t="shared" si="284"/>
        <v/>
      </c>
    </row>
    <row r="2021" spans="1:28" s="271" customFormat="1" ht="20.25">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2"/>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3"/>
        <v>0</v>
      </c>
      <c r="Y2021" s="270"/>
      <c r="Z2021" s="270"/>
      <c r="AB2021" s="272" t="str">
        <f t="shared" si="284"/>
        <v/>
      </c>
    </row>
    <row r="2022" spans="1:28" s="271" customFormat="1" ht="20.25">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2"/>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3"/>
        <v>0</v>
      </c>
      <c r="Y2022" s="270"/>
      <c r="Z2022" s="270"/>
      <c r="AB2022" s="272" t="str">
        <f t="shared" si="284"/>
        <v/>
      </c>
    </row>
    <row r="2023" spans="1:28" s="271" customFormat="1" ht="20.25">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2"/>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3"/>
        <v>0</v>
      </c>
      <c r="Y2023" s="270"/>
      <c r="Z2023" s="270"/>
      <c r="AB2023" s="272" t="str">
        <f t="shared" si="284"/>
        <v/>
      </c>
    </row>
    <row r="2024" spans="1:28" s="271" customFormat="1" ht="20.25">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2"/>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3"/>
        <v>0</v>
      </c>
      <c r="Y2024" s="270"/>
      <c r="Z2024" s="270"/>
      <c r="AB2024" s="272" t="str">
        <f t="shared" si="284"/>
        <v/>
      </c>
    </row>
    <row r="2025" spans="1:28" s="271" customFormat="1" ht="20.25">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2"/>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3"/>
        <v>0</v>
      </c>
      <c r="Y2025" s="270"/>
      <c r="Z2025" s="270"/>
      <c r="AB2025" s="272" t="str">
        <f t="shared" si="284"/>
        <v/>
      </c>
    </row>
    <row r="2026" spans="1:28" s="271" customFormat="1" ht="20.25">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2"/>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3"/>
        <v>0</v>
      </c>
      <c r="Y2026" s="270"/>
      <c r="Z2026" s="270"/>
      <c r="AB2026" s="272" t="str">
        <f t="shared" si="284"/>
        <v/>
      </c>
    </row>
    <row r="2027" spans="1:28" s="271" customFormat="1" ht="20.25">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2"/>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3"/>
        <v>0</v>
      </c>
      <c r="Y2027" s="270"/>
      <c r="Z2027" s="270"/>
      <c r="AB2027" s="272" t="str">
        <f t="shared" si="284"/>
        <v/>
      </c>
    </row>
    <row r="2028" spans="1:28" s="271" customFormat="1" ht="20.25">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2"/>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3"/>
        <v>0</v>
      </c>
      <c r="Y2028" s="270"/>
      <c r="Z2028" s="270"/>
      <c r="AB2028" s="272" t="str">
        <f t="shared" si="284"/>
        <v/>
      </c>
    </row>
    <row r="2029" spans="1:28" s="271" customFormat="1" ht="20.25">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2"/>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3"/>
        <v>0</v>
      </c>
      <c r="Y2029" s="270"/>
      <c r="Z2029" s="270"/>
      <c r="AB2029" s="272" t="str">
        <f t="shared" si="284"/>
        <v/>
      </c>
    </row>
    <row r="2030" spans="1:28" s="271" customFormat="1" ht="20.25">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2"/>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3"/>
        <v>0</v>
      </c>
      <c r="Y2030" s="270"/>
      <c r="Z2030" s="270"/>
      <c r="AB2030" s="272" t="str">
        <f t="shared" si="284"/>
        <v/>
      </c>
    </row>
    <row r="2031" spans="1:28" s="271" customFormat="1" ht="20.25">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2"/>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3"/>
        <v>0</v>
      </c>
      <c r="Y2031" s="270"/>
      <c r="Z2031" s="270"/>
      <c r="AB2031" s="272" t="str">
        <f t="shared" si="284"/>
        <v/>
      </c>
    </row>
    <row r="2032" spans="1:28" s="271" customFormat="1" ht="20.25">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2"/>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3"/>
        <v>0</v>
      </c>
      <c r="Y2032" s="270"/>
      <c r="Z2032" s="270"/>
      <c r="AB2032" s="272" t="str">
        <f t="shared" si="284"/>
        <v/>
      </c>
    </row>
    <row r="2033" spans="1:28" s="271" customFormat="1" ht="20.25">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2"/>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3"/>
        <v>0</v>
      </c>
      <c r="Y2033" s="270"/>
      <c r="Z2033" s="270"/>
      <c r="AB2033" s="272" t="str">
        <f t="shared" si="284"/>
        <v/>
      </c>
    </row>
    <row r="2034" spans="1:28" s="271" customFormat="1" ht="20.25">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2"/>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3"/>
        <v>0</v>
      </c>
      <c r="Y2034" s="270"/>
      <c r="Z2034" s="270"/>
      <c r="AB2034" s="272" t="str">
        <f t="shared" si="284"/>
        <v/>
      </c>
    </row>
    <row r="2035" spans="1:28" s="271" customFormat="1" ht="20.25">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2"/>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3"/>
        <v>0</v>
      </c>
      <c r="Y2035" s="270"/>
      <c r="Z2035" s="270"/>
      <c r="AB2035" s="272" t="str">
        <f t="shared" si="284"/>
        <v/>
      </c>
    </row>
    <row r="2036" spans="1:28" s="271" customFormat="1" ht="20.25">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2"/>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3"/>
        <v>0</v>
      </c>
      <c r="Y2036" s="270"/>
      <c r="Z2036" s="270"/>
      <c r="AB2036" s="272" t="str">
        <f t="shared" si="284"/>
        <v/>
      </c>
    </row>
    <row r="2037" spans="1:28" s="271" customFormat="1" ht="20.25">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2"/>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3"/>
        <v>0</v>
      </c>
      <c r="Y2037" s="270"/>
      <c r="Z2037" s="270"/>
      <c r="AB2037" s="272" t="str">
        <f t="shared" si="284"/>
        <v/>
      </c>
    </row>
    <row r="2038" spans="1:28" s="271" customFormat="1" ht="20.25">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2"/>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3"/>
        <v>0</v>
      </c>
      <c r="Y2038" s="270"/>
      <c r="Z2038" s="270"/>
      <c r="AB2038" s="272" t="str">
        <f t="shared" si="284"/>
        <v/>
      </c>
    </row>
    <row r="2039" spans="1:28" s="271" customFormat="1" ht="20.25">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2"/>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3"/>
        <v>0</v>
      </c>
      <c r="Y2039" s="270"/>
      <c r="Z2039" s="270"/>
      <c r="AB2039" s="272" t="str">
        <f t="shared" si="284"/>
        <v/>
      </c>
    </row>
    <row r="2040" spans="1:28" s="271" customFormat="1" ht="20.25">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2"/>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3"/>
        <v>0</v>
      </c>
      <c r="Y2040" s="270"/>
      <c r="Z2040" s="270"/>
      <c r="AB2040" s="272" t="str">
        <f t="shared" si="284"/>
        <v/>
      </c>
    </row>
    <row r="2041" spans="1:28" s="271" customFormat="1" ht="20.25">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2"/>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3"/>
        <v>0</v>
      </c>
      <c r="Y2041" s="270"/>
      <c r="Z2041" s="270"/>
      <c r="AB2041" s="272" t="str">
        <f t="shared" si="284"/>
        <v/>
      </c>
    </row>
    <row r="2042" spans="1:28" s="271" customFormat="1" ht="20.25">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ref="S2042" ca="1" si="285">IF(B2042="","",IF(ISERROR(MATCH($E2042,CL,0)),"Unknown",INDIRECT("'C'!$A$"&amp;MATCH($E2042,CL,0)+1)))</f>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ref="X2042" ca="1" si="286">IF(AND(C2042="Smelter not listed",OR(LEN(D2042)=0,LEN(E2042)=0)),1,0)</f>
        <v>0</v>
      </c>
      <c r="Y2042" s="270"/>
      <c r="Z2042" s="270"/>
      <c r="AB2042" s="272" t="str">
        <f t="shared" ref="AB2042" si="287">B2042&amp;C2042</f>
        <v/>
      </c>
    </row>
    <row r="2043" spans="1:28" s="271" customFormat="1" ht="20.25">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S2074"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X2074" ca="1" si="289">IF(AND(C2043="Smelter not listed",OR(LEN(D2043)=0,LEN(E2043)=0)),1,0)</f>
        <v>0</v>
      </c>
      <c r="Y2043" s="270"/>
      <c r="Z2043" s="270"/>
      <c r="AB2043" s="272" t="str">
        <f t="shared" ref="AB2043:AB2074" si="290">B2043&amp;C2043</f>
        <v/>
      </c>
    </row>
    <row r="2044" spans="1:28" s="271" customFormat="1" ht="20.25">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ca="1" si="288"/>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ca="1" si="289"/>
        <v>0</v>
      </c>
      <c r="Y2044" s="270"/>
      <c r="Z2044" s="270"/>
      <c r="AB2044" s="272" t="str">
        <f t="shared" si="290"/>
        <v/>
      </c>
    </row>
    <row r="2045" spans="1:28" s="271" customFormat="1" ht="20.25">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88"/>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89"/>
        <v>0</v>
      </c>
      <c r="Y2045" s="270"/>
      <c r="Z2045" s="270"/>
      <c r="AB2045" s="272" t="str">
        <f t="shared" si="290"/>
        <v/>
      </c>
    </row>
    <row r="2046" spans="1:28" s="271" customFormat="1" ht="20.25">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88"/>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89"/>
        <v>0</v>
      </c>
      <c r="Y2046" s="270"/>
      <c r="Z2046" s="270"/>
      <c r="AB2046" s="272" t="str">
        <f t="shared" si="290"/>
        <v/>
      </c>
    </row>
    <row r="2047" spans="1:28" s="271" customFormat="1" ht="20.25">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88"/>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89"/>
        <v>0</v>
      </c>
      <c r="Y2047" s="270"/>
      <c r="Z2047" s="270"/>
      <c r="AB2047" s="272" t="str">
        <f t="shared" si="290"/>
        <v/>
      </c>
    </row>
    <row r="2048" spans="1:28" s="271" customFormat="1" ht="20.25">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88"/>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89"/>
        <v>0</v>
      </c>
      <c r="Y2048" s="270"/>
      <c r="Z2048" s="270"/>
      <c r="AB2048" s="272" t="str">
        <f t="shared" si="290"/>
        <v/>
      </c>
    </row>
    <row r="2049" spans="1:28" s="271" customFormat="1" ht="20.25">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88"/>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89"/>
        <v>0</v>
      </c>
      <c r="Y2049" s="270"/>
      <c r="Z2049" s="270"/>
      <c r="AB2049" s="272" t="str">
        <f t="shared" si="290"/>
        <v/>
      </c>
    </row>
    <row r="2050" spans="1:28" s="271" customFormat="1" ht="20.25">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88"/>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89"/>
        <v>0</v>
      </c>
      <c r="Y2050" s="270"/>
      <c r="Z2050" s="270"/>
      <c r="AB2050" s="272" t="str">
        <f t="shared" si="290"/>
        <v/>
      </c>
    </row>
    <row r="2051" spans="1:28" s="271" customFormat="1" ht="20.25">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88"/>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89"/>
        <v>0</v>
      </c>
      <c r="Y2051" s="270"/>
      <c r="Z2051" s="270"/>
      <c r="AB2051" s="272" t="str">
        <f t="shared" si="290"/>
        <v/>
      </c>
    </row>
    <row r="2052" spans="1:28" s="271" customFormat="1" ht="20.25">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88"/>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89"/>
        <v>0</v>
      </c>
      <c r="Y2052" s="270"/>
      <c r="Z2052" s="270"/>
      <c r="AB2052" s="272" t="str">
        <f t="shared" si="290"/>
        <v/>
      </c>
    </row>
    <row r="2053" spans="1:28" s="271" customFormat="1" ht="20.25">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88"/>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89"/>
        <v>0</v>
      </c>
      <c r="Y2053" s="270"/>
      <c r="Z2053" s="270"/>
      <c r="AB2053" s="272" t="str">
        <f t="shared" si="290"/>
        <v/>
      </c>
    </row>
    <row r="2054" spans="1:28" s="271" customFormat="1" ht="20.25">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88"/>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89"/>
        <v>0</v>
      </c>
      <c r="Y2054" s="270"/>
      <c r="Z2054" s="270"/>
      <c r="AB2054" s="272" t="str">
        <f t="shared" si="290"/>
        <v/>
      </c>
    </row>
    <row r="2055" spans="1:28" s="271" customFormat="1" ht="20.25">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88"/>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89"/>
        <v>0</v>
      </c>
      <c r="Y2055" s="270"/>
      <c r="Z2055" s="270"/>
      <c r="AB2055" s="272" t="str">
        <f t="shared" si="290"/>
        <v/>
      </c>
    </row>
    <row r="2056" spans="1:28" s="271" customFormat="1" ht="20.25">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88"/>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89"/>
        <v>0</v>
      </c>
      <c r="Y2056" s="270"/>
      <c r="Z2056" s="270"/>
      <c r="AB2056" s="272" t="str">
        <f t="shared" si="290"/>
        <v/>
      </c>
    </row>
    <row r="2057" spans="1:28" s="271" customFormat="1" ht="20.25">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88"/>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89"/>
        <v>0</v>
      </c>
      <c r="Y2057" s="270"/>
      <c r="Z2057" s="270"/>
      <c r="AB2057" s="272" t="str">
        <f t="shared" si="290"/>
        <v/>
      </c>
    </row>
    <row r="2058" spans="1:28" s="271" customFormat="1" ht="20.25">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88"/>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89"/>
        <v>0</v>
      </c>
      <c r="Y2058" s="270"/>
      <c r="Z2058" s="270"/>
      <c r="AB2058" s="272" t="str">
        <f t="shared" si="290"/>
        <v/>
      </c>
    </row>
    <row r="2059" spans="1:28" s="271" customFormat="1" ht="20.25">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88"/>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89"/>
        <v>0</v>
      </c>
      <c r="Y2059" s="270"/>
      <c r="Z2059" s="270"/>
      <c r="AB2059" s="272" t="str">
        <f t="shared" si="290"/>
        <v/>
      </c>
    </row>
    <row r="2060" spans="1:28" s="271" customFormat="1" ht="20.25">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88"/>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89"/>
        <v>0</v>
      </c>
      <c r="Y2060" s="270"/>
      <c r="Z2060" s="270"/>
      <c r="AB2060" s="272" t="str">
        <f t="shared" si="290"/>
        <v/>
      </c>
    </row>
    <row r="2061" spans="1:28" s="271" customFormat="1" ht="20.25">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88"/>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89"/>
        <v>0</v>
      </c>
      <c r="Y2061" s="270"/>
      <c r="Z2061" s="270"/>
      <c r="AB2061" s="272" t="str">
        <f t="shared" si="290"/>
        <v/>
      </c>
    </row>
    <row r="2062" spans="1:28" s="271" customFormat="1" ht="20.25">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88"/>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89"/>
        <v>0</v>
      </c>
      <c r="Y2062" s="270"/>
      <c r="Z2062" s="270"/>
      <c r="AB2062" s="272" t="str">
        <f t="shared" si="290"/>
        <v/>
      </c>
    </row>
    <row r="2063" spans="1:28" s="271" customFormat="1" ht="20.25">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88"/>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89"/>
        <v>0</v>
      </c>
      <c r="Y2063" s="270"/>
      <c r="Z2063" s="270"/>
      <c r="AB2063" s="272" t="str">
        <f t="shared" si="290"/>
        <v/>
      </c>
    </row>
    <row r="2064" spans="1:28" s="271" customFormat="1" ht="20.25">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88"/>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89"/>
        <v>0</v>
      </c>
      <c r="Y2064" s="270"/>
      <c r="Z2064" s="270"/>
      <c r="AB2064" s="272" t="str">
        <f t="shared" si="290"/>
        <v/>
      </c>
    </row>
    <row r="2065" spans="1:28" s="271" customFormat="1" ht="20.25">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88"/>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89"/>
        <v>0</v>
      </c>
      <c r="Y2065" s="270"/>
      <c r="Z2065" s="270"/>
      <c r="AB2065" s="272" t="str">
        <f t="shared" si="290"/>
        <v/>
      </c>
    </row>
    <row r="2066" spans="1:28" s="271" customFormat="1" ht="20.25">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88"/>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89"/>
        <v>0</v>
      </c>
      <c r="Y2066" s="270"/>
      <c r="Z2066" s="270"/>
      <c r="AB2066" s="272" t="str">
        <f t="shared" si="290"/>
        <v/>
      </c>
    </row>
    <row r="2067" spans="1:28" s="271" customFormat="1" ht="20.25">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88"/>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89"/>
        <v>0</v>
      </c>
      <c r="Y2067" s="270"/>
      <c r="Z2067" s="270"/>
      <c r="AB2067" s="272" t="str">
        <f t="shared" si="290"/>
        <v/>
      </c>
    </row>
    <row r="2068" spans="1:28" s="271" customFormat="1" ht="20.25">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88"/>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89"/>
        <v>0</v>
      </c>
      <c r="Y2068" s="270"/>
      <c r="Z2068" s="270"/>
      <c r="AB2068" s="272" t="str">
        <f t="shared" si="290"/>
        <v/>
      </c>
    </row>
    <row r="2069" spans="1:28" s="271" customFormat="1" ht="20.25">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88"/>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89"/>
        <v>0</v>
      </c>
      <c r="Y2069" s="270"/>
      <c r="Z2069" s="270"/>
      <c r="AB2069" s="272" t="str">
        <f t="shared" si="290"/>
        <v/>
      </c>
    </row>
    <row r="2070" spans="1:28" s="271" customFormat="1" ht="20.25">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88"/>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89"/>
        <v>0</v>
      </c>
      <c r="Y2070" s="270"/>
      <c r="Z2070" s="270"/>
      <c r="AB2070" s="272" t="str">
        <f t="shared" si="290"/>
        <v/>
      </c>
    </row>
    <row r="2071" spans="1:28" s="271" customFormat="1" ht="20.25">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88"/>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89"/>
        <v>0</v>
      </c>
      <c r="Y2071" s="270"/>
      <c r="Z2071" s="270"/>
      <c r="AB2071" s="272" t="str">
        <f t="shared" si="290"/>
        <v/>
      </c>
    </row>
    <row r="2072" spans="1:28" s="271" customFormat="1" ht="20.25">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88"/>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89"/>
        <v>0</v>
      </c>
      <c r="Y2072" s="270"/>
      <c r="Z2072" s="270"/>
      <c r="AB2072" s="272" t="str">
        <f t="shared" si="290"/>
        <v/>
      </c>
    </row>
    <row r="2073" spans="1:28" s="271" customFormat="1" ht="20.25">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88"/>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89"/>
        <v>0</v>
      </c>
      <c r="Y2073" s="270"/>
      <c r="Z2073" s="270"/>
      <c r="AB2073" s="272" t="str">
        <f t="shared" si="290"/>
        <v/>
      </c>
    </row>
    <row r="2074" spans="1:28" s="271" customFormat="1" ht="20.25">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88"/>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89"/>
        <v>0</v>
      </c>
      <c r="Y2074" s="270"/>
      <c r="Z2074" s="270"/>
      <c r="AB2074" s="272" t="str">
        <f t="shared" si="290"/>
        <v/>
      </c>
    </row>
    <row r="2075" spans="1:28" s="271" customFormat="1" ht="20.25">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ref="S2075:S2105" ca="1" si="291">IF(B2075="","",IF(ISERROR(MATCH($E2075,CL,0)),"Unknown",INDIRECT("'C'!$A$"&amp;MATCH($E2075,CL,0)+1)))</f>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ref="X2075:X2105" ca="1" si="292">IF(AND(C2075="Smelter not listed",OR(LEN(D2075)=0,LEN(E2075)=0)),1,0)</f>
        <v>0</v>
      </c>
      <c r="Y2075" s="270"/>
      <c r="Z2075" s="270"/>
      <c r="AB2075" s="272" t="str">
        <f t="shared" ref="AB2075:AB2105" si="293">B2075&amp;C2075</f>
        <v/>
      </c>
    </row>
    <row r="2076" spans="1:28" s="271" customFormat="1" ht="20.25">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ca="1" si="291"/>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ca="1" si="292"/>
        <v>0</v>
      </c>
      <c r="Y2076" s="270"/>
      <c r="Z2076" s="270"/>
      <c r="AB2076" s="272" t="str">
        <f t="shared" si="293"/>
        <v/>
      </c>
    </row>
    <row r="2077" spans="1:28" s="271" customFormat="1" ht="20.25">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1"/>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2"/>
        <v>0</v>
      </c>
      <c r="Y2077" s="270"/>
      <c r="Z2077" s="270"/>
      <c r="AB2077" s="272" t="str">
        <f t="shared" si="293"/>
        <v/>
      </c>
    </row>
    <row r="2078" spans="1:28" s="271" customFormat="1" ht="20.25">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1"/>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2"/>
        <v>0</v>
      </c>
      <c r="Y2078" s="270"/>
      <c r="Z2078" s="270"/>
      <c r="AB2078" s="272" t="str">
        <f t="shared" si="293"/>
        <v/>
      </c>
    </row>
    <row r="2079" spans="1:28" s="271" customFormat="1" ht="20.25">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1"/>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2"/>
        <v>0</v>
      </c>
      <c r="Y2079" s="270"/>
      <c r="Z2079" s="270"/>
      <c r="AB2079" s="272" t="str">
        <f t="shared" si="293"/>
        <v/>
      </c>
    </row>
    <row r="2080" spans="1:28" s="271" customFormat="1" ht="20.25">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1"/>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2"/>
        <v>0</v>
      </c>
      <c r="Y2080" s="270"/>
      <c r="Z2080" s="270"/>
      <c r="AB2080" s="272" t="str">
        <f t="shared" si="293"/>
        <v/>
      </c>
    </row>
    <row r="2081" spans="1:28" s="271" customFormat="1" ht="20.25">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1"/>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2"/>
        <v>0</v>
      </c>
      <c r="Y2081" s="270"/>
      <c r="Z2081" s="270"/>
      <c r="AB2081" s="272" t="str">
        <f t="shared" si="293"/>
        <v/>
      </c>
    </row>
    <row r="2082" spans="1:28" s="271" customFormat="1" ht="20.25">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1"/>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2"/>
        <v>0</v>
      </c>
      <c r="Y2082" s="270"/>
      <c r="Z2082" s="270"/>
      <c r="AB2082" s="272" t="str">
        <f t="shared" si="293"/>
        <v/>
      </c>
    </row>
    <row r="2083" spans="1:28" s="271" customFormat="1" ht="20.25">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1"/>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2"/>
        <v>0</v>
      </c>
      <c r="Y2083" s="270"/>
      <c r="Z2083" s="270"/>
      <c r="AB2083" s="272" t="str">
        <f t="shared" si="293"/>
        <v/>
      </c>
    </row>
    <row r="2084" spans="1:28" s="271" customFormat="1" ht="20.25">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1"/>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2"/>
        <v>0</v>
      </c>
      <c r="Y2084" s="270"/>
      <c r="Z2084" s="270"/>
      <c r="AB2084" s="272" t="str">
        <f t="shared" si="293"/>
        <v/>
      </c>
    </row>
    <row r="2085" spans="1:28" s="271" customFormat="1" ht="20.25">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1"/>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2"/>
        <v>0</v>
      </c>
      <c r="Y2085" s="270"/>
      <c r="Z2085" s="270"/>
      <c r="AB2085" s="272" t="str">
        <f t="shared" si="293"/>
        <v/>
      </c>
    </row>
    <row r="2086" spans="1:28" s="271" customFormat="1" ht="20.25">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1"/>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2"/>
        <v>0</v>
      </c>
      <c r="Y2086" s="270"/>
      <c r="Z2086" s="270"/>
      <c r="AB2086" s="272" t="str">
        <f t="shared" si="293"/>
        <v/>
      </c>
    </row>
    <row r="2087" spans="1:28" s="271" customFormat="1" ht="20.25">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1"/>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2"/>
        <v>0</v>
      </c>
      <c r="Y2087" s="270"/>
      <c r="Z2087" s="270"/>
      <c r="AB2087" s="272" t="str">
        <f t="shared" si="293"/>
        <v/>
      </c>
    </row>
    <row r="2088" spans="1:28" s="271" customFormat="1" ht="20.25">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1"/>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2"/>
        <v>0</v>
      </c>
      <c r="Y2088" s="270"/>
      <c r="Z2088" s="270"/>
      <c r="AB2088" s="272" t="str">
        <f t="shared" si="293"/>
        <v/>
      </c>
    </row>
    <row r="2089" spans="1:28" s="271" customFormat="1" ht="20.25">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1"/>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2"/>
        <v>0</v>
      </c>
      <c r="Y2089" s="270"/>
      <c r="Z2089" s="270"/>
      <c r="AB2089" s="272" t="str">
        <f t="shared" si="293"/>
        <v/>
      </c>
    </row>
    <row r="2090" spans="1:28" s="271" customFormat="1" ht="20.25">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1"/>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2"/>
        <v>0</v>
      </c>
      <c r="Y2090" s="270"/>
      <c r="Z2090" s="270"/>
      <c r="AB2090" s="272" t="str">
        <f t="shared" si="293"/>
        <v/>
      </c>
    </row>
    <row r="2091" spans="1:28" s="271" customFormat="1" ht="20.25">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1"/>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2"/>
        <v>0</v>
      </c>
      <c r="Y2091" s="270"/>
      <c r="Z2091" s="270"/>
      <c r="AB2091" s="272" t="str">
        <f t="shared" si="293"/>
        <v/>
      </c>
    </row>
    <row r="2092" spans="1:28" s="271" customFormat="1" ht="20.25">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1"/>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2"/>
        <v>0</v>
      </c>
      <c r="Y2092" s="270"/>
      <c r="Z2092" s="270"/>
      <c r="AB2092" s="272" t="str">
        <f t="shared" si="293"/>
        <v/>
      </c>
    </row>
    <row r="2093" spans="1:28" s="271" customFormat="1" ht="20.25">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1"/>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2"/>
        <v>0</v>
      </c>
      <c r="Y2093" s="270"/>
      <c r="Z2093" s="270"/>
      <c r="AB2093" s="272" t="str">
        <f t="shared" si="293"/>
        <v/>
      </c>
    </row>
    <row r="2094" spans="1:28" s="271" customFormat="1" ht="20.25">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1"/>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2"/>
        <v>0</v>
      </c>
      <c r="Y2094" s="270"/>
      <c r="Z2094" s="270"/>
      <c r="AB2094" s="272" t="str">
        <f t="shared" si="293"/>
        <v/>
      </c>
    </row>
    <row r="2095" spans="1:28" s="271" customFormat="1" ht="20.25">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1"/>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2"/>
        <v>0</v>
      </c>
      <c r="Y2095" s="270"/>
      <c r="Z2095" s="270"/>
      <c r="AB2095" s="272" t="str">
        <f t="shared" si="293"/>
        <v/>
      </c>
    </row>
    <row r="2096" spans="1:28" s="271" customFormat="1" ht="20.25">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1"/>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2"/>
        <v>0</v>
      </c>
      <c r="Y2096" s="270"/>
      <c r="Z2096" s="270"/>
      <c r="AB2096" s="272" t="str">
        <f t="shared" si="293"/>
        <v/>
      </c>
    </row>
    <row r="2097" spans="1:28" s="271" customFormat="1" ht="20.25">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1"/>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2"/>
        <v>0</v>
      </c>
      <c r="Y2097" s="270"/>
      <c r="Z2097" s="270"/>
      <c r="AB2097" s="272" t="str">
        <f t="shared" si="293"/>
        <v/>
      </c>
    </row>
    <row r="2098" spans="1:28" s="271" customFormat="1" ht="20.25">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1"/>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2"/>
        <v>0</v>
      </c>
      <c r="Y2098" s="270"/>
      <c r="Z2098" s="270"/>
      <c r="AB2098" s="272" t="str">
        <f t="shared" si="293"/>
        <v/>
      </c>
    </row>
    <row r="2099" spans="1:28" s="271" customFormat="1" ht="20.25">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1"/>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2"/>
        <v>0</v>
      </c>
      <c r="Y2099" s="270"/>
      <c r="Z2099" s="270"/>
      <c r="AB2099" s="272" t="str">
        <f t="shared" si="293"/>
        <v/>
      </c>
    </row>
    <row r="2100" spans="1:28" s="271" customFormat="1" ht="20.25">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1"/>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2"/>
        <v>0</v>
      </c>
      <c r="Y2100" s="270"/>
      <c r="Z2100" s="270"/>
      <c r="AB2100" s="272" t="str">
        <f t="shared" si="293"/>
        <v/>
      </c>
    </row>
    <row r="2101" spans="1:28" s="271" customFormat="1" ht="20.25">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1"/>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2"/>
        <v>0</v>
      </c>
      <c r="Y2101" s="270"/>
      <c r="Z2101" s="270"/>
      <c r="AB2101" s="272" t="str">
        <f t="shared" si="293"/>
        <v/>
      </c>
    </row>
    <row r="2102" spans="1:28" s="271" customFormat="1" ht="20.25">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1"/>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2"/>
        <v>0</v>
      </c>
      <c r="Y2102" s="270"/>
      <c r="Z2102" s="270"/>
      <c r="AB2102" s="272" t="str">
        <f t="shared" si="293"/>
        <v/>
      </c>
    </row>
    <row r="2103" spans="1:28" s="271" customFormat="1" ht="20.25">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1"/>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2"/>
        <v>0</v>
      </c>
      <c r="Y2103" s="270"/>
      <c r="Z2103" s="270"/>
      <c r="AB2103" s="272" t="str">
        <f t="shared" si="293"/>
        <v/>
      </c>
    </row>
    <row r="2104" spans="1:28" s="271" customFormat="1" ht="20.25">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1"/>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2"/>
        <v>0</v>
      </c>
      <c r="Y2104" s="270"/>
      <c r="Z2104" s="270"/>
      <c r="AB2104" s="272" t="str">
        <f t="shared" si="293"/>
        <v/>
      </c>
    </row>
    <row r="2105" spans="1:28" s="271" customFormat="1" ht="20.25">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1"/>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2"/>
        <v>0</v>
      </c>
      <c r="Y2105" s="270"/>
      <c r="Z2105" s="270"/>
      <c r="AB2105" s="272" t="str">
        <f t="shared" si="293"/>
        <v/>
      </c>
    </row>
    <row r="2106" spans="1:28" s="271" customFormat="1" ht="20.25">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ref="S2106" ca="1" si="294">IF(B2106="","",IF(ISERROR(MATCH($E2106,CL,0)),"Unknown",INDIRECT("'C'!$A$"&amp;MATCH($E2106,CL,0)+1)))</f>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ref="X2106" ca="1" si="295">IF(AND(C2106="Smelter not listed",OR(LEN(D2106)=0,LEN(E2106)=0)),1,0)</f>
        <v>0</v>
      </c>
      <c r="Y2106" s="270"/>
      <c r="Z2106" s="270"/>
      <c r="AB2106" s="272" t="str">
        <f t="shared" ref="AB2106" si="296">B2106&amp;C2106</f>
        <v/>
      </c>
    </row>
    <row r="2107" spans="1:28" s="271" customFormat="1" ht="20.25">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S2138"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X2138" ca="1" si="298">IF(AND(C2107="Smelter not listed",OR(LEN(D2107)=0,LEN(E2107)=0)),1,0)</f>
        <v>0</v>
      </c>
      <c r="Y2107" s="270"/>
      <c r="Z2107" s="270"/>
      <c r="AB2107" s="272" t="str">
        <f t="shared" ref="AB2107:AB2138" si="299">B2107&amp;C2107</f>
        <v/>
      </c>
    </row>
    <row r="2108" spans="1:28" s="271" customFormat="1" ht="20.25">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ca="1" si="297"/>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ca="1" si="298"/>
        <v>0</v>
      </c>
      <c r="Y2108" s="270"/>
      <c r="Z2108" s="270"/>
      <c r="AB2108" s="272" t="str">
        <f t="shared" si="299"/>
        <v/>
      </c>
    </row>
    <row r="2109" spans="1:28" s="271" customFormat="1" ht="20.25">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297"/>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298"/>
        <v>0</v>
      </c>
      <c r="Y2109" s="270"/>
      <c r="Z2109" s="270"/>
      <c r="AB2109" s="272" t="str">
        <f t="shared" si="299"/>
        <v/>
      </c>
    </row>
    <row r="2110" spans="1:28" s="271" customFormat="1" ht="20.25">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297"/>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298"/>
        <v>0</v>
      </c>
      <c r="Y2110" s="270"/>
      <c r="Z2110" s="270"/>
      <c r="AB2110" s="272" t="str">
        <f t="shared" si="299"/>
        <v/>
      </c>
    </row>
    <row r="2111" spans="1:28" s="271" customFormat="1" ht="20.25">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297"/>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298"/>
        <v>0</v>
      </c>
      <c r="Y2111" s="270"/>
      <c r="Z2111" s="270"/>
      <c r="AB2111" s="272" t="str">
        <f t="shared" si="299"/>
        <v/>
      </c>
    </row>
    <row r="2112" spans="1:28" s="271" customFormat="1" ht="20.25">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297"/>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298"/>
        <v>0</v>
      </c>
      <c r="Y2112" s="270"/>
      <c r="Z2112" s="270"/>
      <c r="AB2112" s="272" t="str">
        <f t="shared" si="299"/>
        <v/>
      </c>
    </row>
    <row r="2113" spans="1:28" s="271" customFormat="1" ht="20.25">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297"/>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298"/>
        <v>0</v>
      </c>
      <c r="Y2113" s="270"/>
      <c r="Z2113" s="270"/>
      <c r="AB2113" s="272" t="str">
        <f t="shared" si="299"/>
        <v/>
      </c>
    </row>
    <row r="2114" spans="1:28" s="271" customFormat="1" ht="20.25">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297"/>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298"/>
        <v>0</v>
      </c>
      <c r="Y2114" s="270"/>
      <c r="Z2114" s="270"/>
      <c r="AB2114" s="272" t="str">
        <f t="shared" si="299"/>
        <v/>
      </c>
    </row>
    <row r="2115" spans="1:28" s="271" customFormat="1" ht="20.25">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297"/>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298"/>
        <v>0</v>
      </c>
      <c r="Y2115" s="270"/>
      <c r="Z2115" s="270"/>
      <c r="AB2115" s="272" t="str">
        <f t="shared" si="299"/>
        <v/>
      </c>
    </row>
    <row r="2116" spans="1:28" s="271" customFormat="1" ht="20.25">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297"/>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298"/>
        <v>0</v>
      </c>
      <c r="Y2116" s="270"/>
      <c r="Z2116" s="270"/>
      <c r="AB2116" s="272" t="str">
        <f t="shared" si="299"/>
        <v/>
      </c>
    </row>
    <row r="2117" spans="1:28" s="271" customFormat="1" ht="20.25">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297"/>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298"/>
        <v>0</v>
      </c>
      <c r="Y2117" s="270"/>
      <c r="Z2117" s="270"/>
      <c r="AB2117" s="272" t="str">
        <f t="shared" si="299"/>
        <v/>
      </c>
    </row>
    <row r="2118" spans="1:28" s="271" customFormat="1" ht="20.25">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297"/>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298"/>
        <v>0</v>
      </c>
      <c r="Y2118" s="270"/>
      <c r="Z2118" s="270"/>
      <c r="AB2118" s="272" t="str">
        <f t="shared" si="299"/>
        <v/>
      </c>
    </row>
    <row r="2119" spans="1:28" s="271" customFormat="1" ht="20.25">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297"/>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298"/>
        <v>0</v>
      </c>
      <c r="Y2119" s="270"/>
      <c r="Z2119" s="270"/>
      <c r="AB2119" s="272" t="str">
        <f t="shared" si="299"/>
        <v/>
      </c>
    </row>
    <row r="2120" spans="1:28" s="271" customFormat="1" ht="20.25">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297"/>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298"/>
        <v>0</v>
      </c>
      <c r="Y2120" s="270"/>
      <c r="Z2120" s="270"/>
      <c r="AB2120" s="272" t="str">
        <f t="shared" si="299"/>
        <v/>
      </c>
    </row>
    <row r="2121" spans="1:28" s="271" customFormat="1" ht="20.25">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297"/>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298"/>
        <v>0</v>
      </c>
      <c r="Y2121" s="270"/>
      <c r="Z2121" s="270"/>
      <c r="AB2121" s="272" t="str">
        <f t="shared" si="299"/>
        <v/>
      </c>
    </row>
    <row r="2122" spans="1:28" s="271" customFormat="1" ht="20.25">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297"/>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298"/>
        <v>0</v>
      </c>
      <c r="Y2122" s="270"/>
      <c r="Z2122" s="270"/>
      <c r="AB2122" s="272" t="str">
        <f t="shared" si="299"/>
        <v/>
      </c>
    </row>
    <row r="2123" spans="1:28" s="271" customFormat="1" ht="20.25">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297"/>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298"/>
        <v>0</v>
      </c>
      <c r="Y2123" s="270"/>
      <c r="Z2123" s="270"/>
      <c r="AB2123" s="272" t="str">
        <f t="shared" si="299"/>
        <v/>
      </c>
    </row>
    <row r="2124" spans="1:28" s="271" customFormat="1" ht="20.25">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297"/>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298"/>
        <v>0</v>
      </c>
      <c r="Y2124" s="270"/>
      <c r="Z2124" s="270"/>
      <c r="AB2124" s="272" t="str">
        <f t="shared" si="299"/>
        <v/>
      </c>
    </row>
    <row r="2125" spans="1:28" s="271" customFormat="1" ht="20.25">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297"/>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298"/>
        <v>0</v>
      </c>
      <c r="Y2125" s="270"/>
      <c r="Z2125" s="270"/>
      <c r="AB2125" s="272" t="str">
        <f t="shared" si="299"/>
        <v/>
      </c>
    </row>
    <row r="2126" spans="1:28" s="271" customFormat="1" ht="20.25">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297"/>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298"/>
        <v>0</v>
      </c>
      <c r="Y2126" s="270"/>
      <c r="Z2126" s="270"/>
      <c r="AB2126" s="272" t="str">
        <f t="shared" si="299"/>
        <v/>
      </c>
    </row>
    <row r="2127" spans="1:28" s="271" customFormat="1" ht="20.25">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297"/>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298"/>
        <v>0</v>
      </c>
      <c r="Y2127" s="270"/>
      <c r="Z2127" s="270"/>
      <c r="AB2127" s="272" t="str">
        <f t="shared" si="299"/>
        <v/>
      </c>
    </row>
    <row r="2128" spans="1:28" s="271" customFormat="1" ht="20.25">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297"/>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298"/>
        <v>0</v>
      </c>
      <c r="Y2128" s="270"/>
      <c r="Z2128" s="270"/>
      <c r="AB2128" s="272" t="str">
        <f t="shared" si="299"/>
        <v/>
      </c>
    </row>
    <row r="2129" spans="1:28" s="271" customFormat="1" ht="20.25">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297"/>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298"/>
        <v>0</v>
      </c>
      <c r="Y2129" s="270"/>
      <c r="Z2129" s="270"/>
      <c r="AB2129" s="272" t="str">
        <f t="shared" si="299"/>
        <v/>
      </c>
    </row>
    <row r="2130" spans="1:28" s="271" customFormat="1" ht="20.25">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297"/>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298"/>
        <v>0</v>
      </c>
      <c r="Y2130" s="270"/>
      <c r="Z2130" s="270"/>
      <c r="AB2130" s="272" t="str">
        <f t="shared" si="299"/>
        <v/>
      </c>
    </row>
    <row r="2131" spans="1:28" s="271" customFormat="1" ht="20.25">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297"/>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298"/>
        <v>0</v>
      </c>
      <c r="Y2131" s="270"/>
      <c r="Z2131" s="270"/>
      <c r="AB2131" s="272" t="str">
        <f t="shared" si="299"/>
        <v/>
      </c>
    </row>
    <row r="2132" spans="1:28" s="271" customFormat="1" ht="20.25">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297"/>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298"/>
        <v>0</v>
      </c>
      <c r="Y2132" s="270"/>
      <c r="Z2132" s="270"/>
      <c r="AB2132" s="272" t="str">
        <f t="shared" si="299"/>
        <v/>
      </c>
    </row>
    <row r="2133" spans="1:28" s="271" customFormat="1" ht="20.25">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297"/>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298"/>
        <v>0</v>
      </c>
      <c r="Y2133" s="270"/>
      <c r="Z2133" s="270"/>
      <c r="AB2133" s="272" t="str">
        <f t="shared" si="299"/>
        <v/>
      </c>
    </row>
    <row r="2134" spans="1:28" s="271" customFormat="1" ht="20.25">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297"/>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298"/>
        <v>0</v>
      </c>
      <c r="Y2134" s="270"/>
      <c r="Z2134" s="270"/>
      <c r="AB2134" s="272" t="str">
        <f t="shared" si="299"/>
        <v/>
      </c>
    </row>
    <row r="2135" spans="1:28" s="271" customFormat="1" ht="20.25">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297"/>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298"/>
        <v>0</v>
      </c>
      <c r="Y2135" s="270"/>
      <c r="Z2135" s="270"/>
      <c r="AB2135" s="272" t="str">
        <f t="shared" si="299"/>
        <v/>
      </c>
    </row>
    <row r="2136" spans="1:28" s="271" customFormat="1" ht="20.25">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297"/>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298"/>
        <v>0</v>
      </c>
      <c r="Y2136" s="270"/>
      <c r="Z2136" s="270"/>
      <c r="AB2136" s="272" t="str">
        <f t="shared" si="299"/>
        <v/>
      </c>
    </row>
    <row r="2137" spans="1:28" s="271" customFormat="1" ht="20.25">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297"/>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298"/>
        <v>0</v>
      </c>
      <c r="Y2137" s="270"/>
      <c r="Z2137" s="270"/>
      <c r="AB2137" s="272" t="str">
        <f t="shared" si="299"/>
        <v/>
      </c>
    </row>
    <row r="2138" spans="1:28" s="271" customFormat="1" ht="20.25">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297"/>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298"/>
        <v>0</v>
      </c>
      <c r="Y2138" s="270"/>
      <c r="Z2138" s="270"/>
      <c r="AB2138" s="272" t="str">
        <f t="shared" si="299"/>
        <v/>
      </c>
    </row>
    <row r="2139" spans="1:28" s="271" customFormat="1" ht="20.25">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ref="S2139:S2169" ca="1" si="300">IF(B2139="","",IF(ISERROR(MATCH($E2139,CL,0)),"Unknown",INDIRECT("'C'!$A$"&amp;MATCH($E2139,CL,0)+1)))</f>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ref="X2139:X2169" ca="1" si="301">IF(AND(C2139="Smelter not listed",OR(LEN(D2139)=0,LEN(E2139)=0)),1,0)</f>
        <v>0</v>
      </c>
      <c r="Y2139" s="270"/>
      <c r="Z2139" s="270"/>
      <c r="AB2139" s="272" t="str">
        <f t="shared" ref="AB2139:AB2169" si="302">B2139&amp;C2139</f>
        <v/>
      </c>
    </row>
    <row r="2140" spans="1:28" s="271" customFormat="1" ht="20.25">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ca="1" si="300"/>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ca="1" si="301"/>
        <v>0</v>
      </c>
      <c r="Y2140" s="270"/>
      <c r="Z2140" s="270"/>
      <c r="AB2140" s="272" t="str">
        <f t="shared" si="302"/>
        <v/>
      </c>
    </row>
    <row r="2141" spans="1:28" s="271" customFormat="1" ht="20.25">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0"/>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1"/>
        <v>0</v>
      </c>
      <c r="Y2141" s="270"/>
      <c r="Z2141" s="270"/>
      <c r="AB2141" s="272" t="str">
        <f t="shared" si="302"/>
        <v/>
      </c>
    </row>
    <row r="2142" spans="1:28" s="271" customFormat="1" ht="20.25">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0"/>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1"/>
        <v>0</v>
      </c>
      <c r="Y2142" s="270"/>
      <c r="Z2142" s="270"/>
      <c r="AB2142" s="272" t="str">
        <f t="shared" si="302"/>
        <v/>
      </c>
    </row>
    <row r="2143" spans="1:28" s="271" customFormat="1" ht="20.25">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0"/>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1"/>
        <v>0</v>
      </c>
      <c r="Y2143" s="270"/>
      <c r="Z2143" s="270"/>
      <c r="AB2143" s="272" t="str">
        <f t="shared" si="302"/>
        <v/>
      </c>
    </row>
    <row r="2144" spans="1:28" s="271" customFormat="1" ht="20.25">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0"/>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1"/>
        <v>0</v>
      </c>
      <c r="Y2144" s="270"/>
      <c r="Z2144" s="270"/>
      <c r="AB2144" s="272" t="str">
        <f t="shared" si="302"/>
        <v/>
      </c>
    </row>
    <row r="2145" spans="1:28" s="271" customFormat="1" ht="20.25">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0"/>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1"/>
        <v>0</v>
      </c>
      <c r="Y2145" s="270"/>
      <c r="Z2145" s="270"/>
      <c r="AB2145" s="272" t="str">
        <f t="shared" si="302"/>
        <v/>
      </c>
    </row>
    <row r="2146" spans="1:28" s="271" customFormat="1" ht="20.25">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0"/>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1"/>
        <v>0</v>
      </c>
      <c r="Y2146" s="270"/>
      <c r="Z2146" s="270"/>
      <c r="AB2146" s="272" t="str">
        <f t="shared" si="302"/>
        <v/>
      </c>
    </row>
    <row r="2147" spans="1:28" s="271" customFormat="1" ht="20.25">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0"/>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1"/>
        <v>0</v>
      </c>
      <c r="Y2147" s="270"/>
      <c r="Z2147" s="270"/>
      <c r="AB2147" s="272" t="str">
        <f t="shared" si="302"/>
        <v/>
      </c>
    </row>
    <row r="2148" spans="1:28" s="271" customFormat="1" ht="20.25">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0"/>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1"/>
        <v>0</v>
      </c>
      <c r="Y2148" s="270"/>
      <c r="Z2148" s="270"/>
      <c r="AB2148" s="272" t="str">
        <f t="shared" si="302"/>
        <v/>
      </c>
    </row>
    <row r="2149" spans="1:28" s="271" customFormat="1" ht="20.25">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0"/>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1"/>
        <v>0</v>
      </c>
      <c r="Y2149" s="270"/>
      <c r="Z2149" s="270"/>
      <c r="AB2149" s="272" t="str">
        <f t="shared" si="302"/>
        <v/>
      </c>
    </row>
    <row r="2150" spans="1:28" s="271" customFormat="1" ht="20.25">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0"/>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1"/>
        <v>0</v>
      </c>
      <c r="Y2150" s="270"/>
      <c r="Z2150" s="270"/>
      <c r="AB2150" s="272" t="str">
        <f t="shared" si="302"/>
        <v/>
      </c>
    </row>
    <row r="2151" spans="1:28" s="271" customFormat="1" ht="20.25">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0"/>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1"/>
        <v>0</v>
      </c>
      <c r="Y2151" s="270"/>
      <c r="Z2151" s="270"/>
      <c r="AB2151" s="272" t="str">
        <f t="shared" si="302"/>
        <v/>
      </c>
    </row>
    <row r="2152" spans="1:28" s="271" customFormat="1" ht="20.25">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0"/>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1"/>
        <v>0</v>
      </c>
      <c r="Y2152" s="270"/>
      <c r="Z2152" s="270"/>
      <c r="AB2152" s="272" t="str">
        <f t="shared" si="302"/>
        <v/>
      </c>
    </row>
    <row r="2153" spans="1:28" s="271" customFormat="1" ht="20.25">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0"/>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1"/>
        <v>0</v>
      </c>
      <c r="Y2153" s="270"/>
      <c r="Z2153" s="270"/>
      <c r="AB2153" s="272" t="str">
        <f t="shared" si="302"/>
        <v/>
      </c>
    </row>
    <row r="2154" spans="1:28" s="271" customFormat="1" ht="20.25">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0"/>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1"/>
        <v>0</v>
      </c>
      <c r="Y2154" s="270"/>
      <c r="Z2154" s="270"/>
      <c r="AB2154" s="272" t="str">
        <f t="shared" si="302"/>
        <v/>
      </c>
    </row>
    <row r="2155" spans="1:28" s="271" customFormat="1" ht="20.25">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0"/>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1"/>
        <v>0</v>
      </c>
      <c r="Y2155" s="270"/>
      <c r="Z2155" s="270"/>
      <c r="AB2155" s="272" t="str">
        <f t="shared" si="302"/>
        <v/>
      </c>
    </row>
    <row r="2156" spans="1:28" s="271" customFormat="1" ht="20.25">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0"/>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1"/>
        <v>0</v>
      </c>
      <c r="Y2156" s="270"/>
      <c r="Z2156" s="270"/>
      <c r="AB2156" s="272" t="str">
        <f t="shared" si="302"/>
        <v/>
      </c>
    </row>
    <row r="2157" spans="1:28" s="271" customFormat="1" ht="20.25">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0"/>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1"/>
        <v>0</v>
      </c>
      <c r="Y2157" s="270"/>
      <c r="Z2157" s="270"/>
      <c r="AB2157" s="272" t="str">
        <f t="shared" si="302"/>
        <v/>
      </c>
    </row>
    <row r="2158" spans="1:28" s="271" customFormat="1" ht="20.25">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0"/>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1"/>
        <v>0</v>
      </c>
      <c r="Y2158" s="270"/>
      <c r="Z2158" s="270"/>
      <c r="AB2158" s="272" t="str">
        <f t="shared" si="302"/>
        <v/>
      </c>
    </row>
    <row r="2159" spans="1:28" s="271" customFormat="1" ht="20.25">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0"/>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1"/>
        <v>0</v>
      </c>
      <c r="Y2159" s="270"/>
      <c r="Z2159" s="270"/>
      <c r="AB2159" s="272" t="str">
        <f t="shared" si="302"/>
        <v/>
      </c>
    </row>
    <row r="2160" spans="1:28" s="271" customFormat="1" ht="20.25">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0"/>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1"/>
        <v>0</v>
      </c>
      <c r="Y2160" s="270"/>
      <c r="Z2160" s="270"/>
      <c r="AB2160" s="272" t="str">
        <f t="shared" si="302"/>
        <v/>
      </c>
    </row>
    <row r="2161" spans="1:28" s="271" customFormat="1" ht="20.25">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0"/>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1"/>
        <v>0</v>
      </c>
      <c r="Y2161" s="270"/>
      <c r="Z2161" s="270"/>
      <c r="AB2161" s="272" t="str">
        <f t="shared" si="302"/>
        <v/>
      </c>
    </row>
    <row r="2162" spans="1:28" s="271" customFormat="1" ht="20.25">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0"/>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1"/>
        <v>0</v>
      </c>
      <c r="Y2162" s="270"/>
      <c r="Z2162" s="270"/>
      <c r="AB2162" s="272" t="str">
        <f t="shared" si="302"/>
        <v/>
      </c>
    </row>
    <row r="2163" spans="1:28" s="271" customFormat="1" ht="20.25">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0"/>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1"/>
        <v>0</v>
      </c>
      <c r="Y2163" s="270"/>
      <c r="Z2163" s="270"/>
      <c r="AB2163" s="272" t="str">
        <f t="shared" si="302"/>
        <v/>
      </c>
    </row>
    <row r="2164" spans="1:28" s="271" customFormat="1" ht="20.25">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0"/>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1"/>
        <v>0</v>
      </c>
      <c r="Y2164" s="270"/>
      <c r="Z2164" s="270"/>
      <c r="AB2164" s="272" t="str">
        <f t="shared" si="302"/>
        <v/>
      </c>
    </row>
    <row r="2165" spans="1:28" s="271" customFormat="1" ht="20.25">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0"/>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1"/>
        <v>0</v>
      </c>
      <c r="Y2165" s="270"/>
      <c r="Z2165" s="270"/>
      <c r="AB2165" s="272" t="str">
        <f t="shared" si="302"/>
        <v/>
      </c>
    </row>
    <row r="2166" spans="1:28" s="271" customFormat="1" ht="20.25">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0"/>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1"/>
        <v>0</v>
      </c>
      <c r="Y2166" s="270"/>
      <c r="Z2166" s="270"/>
      <c r="AB2166" s="272" t="str">
        <f t="shared" si="302"/>
        <v/>
      </c>
    </row>
    <row r="2167" spans="1:28" s="271" customFormat="1" ht="20.25">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0"/>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1"/>
        <v>0</v>
      </c>
      <c r="Y2167" s="270"/>
      <c r="Z2167" s="270"/>
      <c r="AB2167" s="272" t="str">
        <f t="shared" si="302"/>
        <v/>
      </c>
    </row>
    <row r="2168" spans="1:28" s="271" customFormat="1" ht="20.25">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0"/>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1"/>
        <v>0</v>
      </c>
      <c r="Y2168" s="270"/>
      <c r="Z2168" s="270"/>
      <c r="AB2168" s="272" t="str">
        <f t="shared" si="302"/>
        <v/>
      </c>
    </row>
    <row r="2169" spans="1:28" s="271" customFormat="1" ht="20.25">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0"/>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1"/>
        <v>0</v>
      </c>
      <c r="Y2169" s="270"/>
      <c r="Z2169" s="270"/>
      <c r="AB2169" s="272" t="str">
        <f t="shared" si="302"/>
        <v/>
      </c>
    </row>
    <row r="2170" spans="1:28" s="271" customFormat="1" ht="20.25">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ref="S2170" ca="1" si="303">IF(B2170="","",IF(ISERROR(MATCH($E2170,CL,0)),"Unknown",INDIRECT("'C'!$A$"&amp;MATCH($E2170,CL,0)+1)))</f>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ref="X2170" ca="1" si="304">IF(AND(C2170="Smelter not listed",OR(LEN(D2170)=0,LEN(E2170)=0)),1,0)</f>
        <v>0</v>
      </c>
      <c r="Y2170" s="270"/>
      <c r="Z2170" s="270"/>
      <c r="AB2170" s="272" t="str">
        <f t="shared" ref="AB2170" si="305">B2170&amp;C2170</f>
        <v/>
      </c>
    </row>
    <row r="2171" spans="1:28" s="271" customFormat="1" ht="20.25">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S2202"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X2202" ca="1" si="307">IF(AND(C2171="Smelter not listed",OR(LEN(D2171)=0,LEN(E2171)=0)),1,0)</f>
        <v>0</v>
      </c>
      <c r="Y2171" s="270"/>
      <c r="Z2171" s="270"/>
      <c r="AB2171" s="272" t="str">
        <f t="shared" ref="AB2171:AB2202" si="308">B2171&amp;C2171</f>
        <v/>
      </c>
    </row>
    <row r="2172" spans="1:28" s="271" customFormat="1" ht="20.25">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ca="1" si="306"/>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ca="1" si="307"/>
        <v>0</v>
      </c>
      <c r="Y2172" s="270"/>
      <c r="Z2172" s="270"/>
      <c r="AB2172" s="272" t="str">
        <f t="shared" si="308"/>
        <v/>
      </c>
    </row>
    <row r="2173" spans="1:28" s="271" customFormat="1" ht="20.25">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6"/>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07"/>
        <v>0</v>
      </c>
      <c r="Y2173" s="270"/>
      <c r="Z2173" s="270"/>
      <c r="AB2173" s="272" t="str">
        <f t="shared" si="308"/>
        <v/>
      </c>
    </row>
    <row r="2174" spans="1:28" s="271" customFormat="1" ht="20.25">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6"/>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07"/>
        <v>0</v>
      </c>
      <c r="Y2174" s="270"/>
      <c r="Z2174" s="270"/>
      <c r="AB2174" s="272" t="str">
        <f t="shared" si="308"/>
        <v/>
      </c>
    </row>
    <row r="2175" spans="1:28" s="271" customFormat="1" ht="20.25">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6"/>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07"/>
        <v>0</v>
      </c>
      <c r="Y2175" s="270"/>
      <c r="Z2175" s="270"/>
      <c r="AB2175" s="272" t="str">
        <f t="shared" si="308"/>
        <v/>
      </c>
    </row>
    <row r="2176" spans="1:28" s="271" customFormat="1" ht="20.25">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6"/>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07"/>
        <v>0</v>
      </c>
      <c r="Y2176" s="270"/>
      <c r="Z2176" s="270"/>
      <c r="AB2176" s="272" t="str">
        <f t="shared" si="308"/>
        <v/>
      </c>
    </row>
    <row r="2177" spans="1:28" s="271" customFormat="1" ht="20.25">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6"/>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07"/>
        <v>0</v>
      </c>
      <c r="Y2177" s="270"/>
      <c r="Z2177" s="270"/>
      <c r="AB2177" s="272" t="str">
        <f t="shared" si="308"/>
        <v/>
      </c>
    </row>
    <row r="2178" spans="1:28" s="271" customFormat="1" ht="20.25">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6"/>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07"/>
        <v>0</v>
      </c>
      <c r="Y2178" s="270"/>
      <c r="Z2178" s="270"/>
      <c r="AB2178" s="272" t="str">
        <f t="shared" si="308"/>
        <v/>
      </c>
    </row>
    <row r="2179" spans="1:28" s="271" customFormat="1" ht="20.25">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6"/>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07"/>
        <v>0</v>
      </c>
      <c r="Y2179" s="270"/>
      <c r="Z2179" s="270"/>
      <c r="AB2179" s="272" t="str">
        <f t="shared" si="308"/>
        <v/>
      </c>
    </row>
    <row r="2180" spans="1:28" s="271" customFormat="1" ht="20.25">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6"/>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07"/>
        <v>0</v>
      </c>
      <c r="Y2180" s="270"/>
      <c r="Z2180" s="270"/>
      <c r="AB2180" s="272" t="str">
        <f t="shared" si="308"/>
        <v/>
      </c>
    </row>
    <row r="2181" spans="1:28" s="271" customFormat="1" ht="20.25">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6"/>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07"/>
        <v>0</v>
      </c>
      <c r="Y2181" s="270"/>
      <c r="Z2181" s="270"/>
      <c r="AB2181" s="272" t="str">
        <f t="shared" si="308"/>
        <v/>
      </c>
    </row>
    <row r="2182" spans="1:28" s="271" customFormat="1" ht="20.25">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6"/>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07"/>
        <v>0</v>
      </c>
      <c r="Y2182" s="270"/>
      <c r="Z2182" s="270"/>
      <c r="AB2182" s="272" t="str">
        <f t="shared" si="308"/>
        <v/>
      </c>
    </row>
    <row r="2183" spans="1:28" s="271" customFormat="1" ht="20.25">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6"/>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07"/>
        <v>0</v>
      </c>
      <c r="Y2183" s="270"/>
      <c r="Z2183" s="270"/>
      <c r="AB2183" s="272" t="str">
        <f t="shared" si="308"/>
        <v/>
      </c>
    </row>
    <row r="2184" spans="1:28" s="271" customFormat="1" ht="20.25">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6"/>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07"/>
        <v>0</v>
      </c>
      <c r="Y2184" s="270"/>
      <c r="Z2184" s="270"/>
      <c r="AB2184" s="272" t="str">
        <f t="shared" si="308"/>
        <v/>
      </c>
    </row>
    <row r="2185" spans="1:28" s="271" customFormat="1" ht="20.25">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6"/>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07"/>
        <v>0</v>
      </c>
      <c r="Y2185" s="270"/>
      <c r="Z2185" s="270"/>
      <c r="AB2185" s="272" t="str">
        <f t="shared" si="308"/>
        <v/>
      </c>
    </row>
    <row r="2186" spans="1:28" s="271" customFormat="1" ht="20.25">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6"/>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07"/>
        <v>0</v>
      </c>
      <c r="Y2186" s="270"/>
      <c r="Z2186" s="270"/>
      <c r="AB2186" s="272" t="str">
        <f t="shared" si="308"/>
        <v/>
      </c>
    </row>
    <row r="2187" spans="1:28" s="271" customFormat="1" ht="20.25">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6"/>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07"/>
        <v>0</v>
      </c>
      <c r="Y2187" s="270"/>
      <c r="Z2187" s="270"/>
      <c r="AB2187" s="272" t="str">
        <f t="shared" si="308"/>
        <v/>
      </c>
    </row>
    <row r="2188" spans="1:28" s="271" customFormat="1" ht="20.25">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6"/>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07"/>
        <v>0</v>
      </c>
      <c r="Y2188" s="270"/>
      <c r="Z2188" s="270"/>
      <c r="AB2188" s="272" t="str">
        <f t="shared" si="308"/>
        <v/>
      </c>
    </row>
    <row r="2189" spans="1:28" s="271" customFormat="1" ht="20.25">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6"/>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07"/>
        <v>0</v>
      </c>
      <c r="Y2189" s="270"/>
      <c r="Z2189" s="270"/>
      <c r="AB2189" s="272" t="str">
        <f t="shared" si="308"/>
        <v/>
      </c>
    </row>
    <row r="2190" spans="1:28" s="271" customFormat="1" ht="20.25">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6"/>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07"/>
        <v>0</v>
      </c>
      <c r="Y2190" s="270"/>
      <c r="Z2190" s="270"/>
      <c r="AB2190" s="272" t="str">
        <f t="shared" si="308"/>
        <v/>
      </c>
    </row>
    <row r="2191" spans="1:28" s="271" customFormat="1" ht="20.25">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6"/>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07"/>
        <v>0</v>
      </c>
      <c r="Y2191" s="270"/>
      <c r="Z2191" s="270"/>
      <c r="AB2191" s="272" t="str">
        <f t="shared" si="308"/>
        <v/>
      </c>
    </row>
    <row r="2192" spans="1:28" s="271" customFormat="1" ht="20.25">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6"/>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07"/>
        <v>0</v>
      </c>
      <c r="Y2192" s="270"/>
      <c r="Z2192" s="270"/>
      <c r="AB2192" s="272" t="str">
        <f t="shared" si="308"/>
        <v/>
      </c>
    </row>
    <row r="2193" spans="1:28" s="271" customFormat="1" ht="20.25">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6"/>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07"/>
        <v>0</v>
      </c>
      <c r="Y2193" s="270"/>
      <c r="Z2193" s="270"/>
      <c r="AB2193" s="272" t="str">
        <f t="shared" si="308"/>
        <v/>
      </c>
    </row>
    <row r="2194" spans="1:28" s="271" customFormat="1" ht="20.25">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6"/>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07"/>
        <v>0</v>
      </c>
      <c r="Y2194" s="270"/>
      <c r="Z2194" s="270"/>
      <c r="AB2194" s="272" t="str">
        <f t="shared" si="308"/>
        <v/>
      </c>
    </row>
    <row r="2195" spans="1:28" s="271" customFormat="1" ht="20.25">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6"/>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07"/>
        <v>0</v>
      </c>
      <c r="Y2195" s="270"/>
      <c r="Z2195" s="270"/>
      <c r="AB2195" s="272" t="str">
        <f t="shared" si="308"/>
        <v/>
      </c>
    </row>
    <row r="2196" spans="1:28" s="271" customFormat="1" ht="20.25">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6"/>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07"/>
        <v>0</v>
      </c>
      <c r="Y2196" s="270"/>
      <c r="Z2196" s="270"/>
      <c r="AB2196" s="272" t="str">
        <f t="shared" si="308"/>
        <v/>
      </c>
    </row>
    <row r="2197" spans="1:28" s="271" customFormat="1" ht="20.25">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6"/>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07"/>
        <v>0</v>
      </c>
      <c r="Y2197" s="270"/>
      <c r="Z2197" s="270"/>
      <c r="AB2197" s="272" t="str">
        <f t="shared" si="308"/>
        <v/>
      </c>
    </row>
    <row r="2198" spans="1:28" s="271" customFormat="1" ht="20.25">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6"/>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07"/>
        <v>0</v>
      </c>
      <c r="Y2198" s="270"/>
      <c r="Z2198" s="270"/>
      <c r="AB2198" s="272" t="str">
        <f t="shared" si="308"/>
        <v/>
      </c>
    </row>
    <row r="2199" spans="1:28" s="271" customFormat="1" ht="20.25">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6"/>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07"/>
        <v>0</v>
      </c>
      <c r="Y2199" s="270"/>
      <c r="Z2199" s="270"/>
      <c r="AB2199" s="272" t="str">
        <f t="shared" si="308"/>
        <v/>
      </c>
    </row>
    <row r="2200" spans="1:28" s="271" customFormat="1" ht="20.25">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6"/>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07"/>
        <v>0</v>
      </c>
      <c r="Y2200" s="270"/>
      <c r="Z2200" s="270"/>
      <c r="AB2200" s="272" t="str">
        <f t="shared" si="308"/>
        <v/>
      </c>
    </row>
    <row r="2201" spans="1:28" s="271" customFormat="1" ht="20.25">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6"/>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07"/>
        <v>0</v>
      </c>
      <c r="Y2201" s="270"/>
      <c r="Z2201" s="270"/>
      <c r="AB2201" s="272" t="str">
        <f t="shared" si="308"/>
        <v/>
      </c>
    </row>
    <row r="2202" spans="1:28" s="271" customFormat="1" ht="20.25">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6"/>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07"/>
        <v>0</v>
      </c>
      <c r="Y2202" s="270"/>
      <c r="Z2202" s="270"/>
      <c r="AB2202" s="272" t="str">
        <f t="shared" si="308"/>
        <v/>
      </c>
    </row>
    <row r="2203" spans="1:28" s="271" customFormat="1" ht="20.25">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ref="S2203:S2233" ca="1" si="309">IF(B2203="","",IF(ISERROR(MATCH($E2203,CL,0)),"Unknown",INDIRECT("'C'!$A$"&amp;MATCH($E2203,CL,0)+1)))</f>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ref="X2203:X2233" ca="1" si="310">IF(AND(C2203="Smelter not listed",OR(LEN(D2203)=0,LEN(E2203)=0)),1,0)</f>
        <v>0</v>
      </c>
      <c r="Y2203" s="270"/>
      <c r="Z2203" s="270"/>
      <c r="AB2203" s="272" t="str">
        <f t="shared" ref="AB2203:AB2233" si="311">B2203&amp;C2203</f>
        <v/>
      </c>
    </row>
    <row r="2204" spans="1:28" s="271" customFormat="1" ht="20.25">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ca="1" si="309"/>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ca="1" si="310"/>
        <v>0</v>
      </c>
      <c r="Y2204" s="270"/>
      <c r="Z2204" s="270"/>
      <c r="AB2204" s="272" t="str">
        <f t="shared" si="311"/>
        <v/>
      </c>
    </row>
    <row r="2205" spans="1:28" s="271" customFormat="1" ht="20.25">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09"/>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0"/>
        <v>0</v>
      </c>
      <c r="Y2205" s="270"/>
      <c r="Z2205" s="270"/>
      <c r="AB2205" s="272" t="str">
        <f t="shared" si="311"/>
        <v/>
      </c>
    </row>
    <row r="2206" spans="1:28" s="271" customFormat="1" ht="20.25">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09"/>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0"/>
        <v>0</v>
      </c>
      <c r="Y2206" s="270"/>
      <c r="Z2206" s="270"/>
      <c r="AB2206" s="272" t="str">
        <f t="shared" si="311"/>
        <v/>
      </c>
    </row>
    <row r="2207" spans="1:28" s="271" customFormat="1" ht="20.25">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09"/>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0"/>
        <v>0</v>
      </c>
      <c r="Y2207" s="270"/>
      <c r="Z2207" s="270"/>
      <c r="AB2207" s="272" t="str">
        <f t="shared" si="311"/>
        <v/>
      </c>
    </row>
    <row r="2208" spans="1:28" s="271" customFormat="1" ht="20.25">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09"/>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0"/>
        <v>0</v>
      </c>
      <c r="Y2208" s="270"/>
      <c r="Z2208" s="270"/>
      <c r="AB2208" s="272" t="str">
        <f t="shared" si="311"/>
        <v/>
      </c>
    </row>
    <row r="2209" spans="1:28" s="271" customFormat="1" ht="20.25">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09"/>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0"/>
        <v>0</v>
      </c>
      <c r="Y2209" s="270"/>
      <c r="Z2209" s="270"/>
      <c r="AB2209" s="272" t="str">
        <f t="shared" si="311"/>
        <v/>
      </c>
    </row>
    <row r="2210" spans="1:28" s="271" customFormat="1" ht="20.25">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09"/>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0"/>
        <v>0</v>
      </c>
      <c r="Y2210" s="270"/>
      <c r="Z2210" s="270"/>
      <c r="AB2210" s="272" t="str">
        <f t="shared" si="311"/>
        <v/>
      </c>
    </row>
    <row r="2211" spans="1:28" s="271" customFormat="1" ht="20.25">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09"/>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0"/>
        <v>0</v>
      </c>
      <c r="Y2211" s="270"/>
      <c r="Z2211" s="270"/>
      <c r="AB2211" s="272" t="str">
        <f t="shared" si="311"/>
        <v/>
      </c>
    </row>
    <row r="2212" spans="1:28" s="271" customFormat="1" ht="20.25">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09"/>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0"/>
        <v>0</v>
      </c>
      <c r="Y2212" s="270"/>
      <c r="Z2212" s="270"/>
      <c r="AB2212" s="272" t="str">
        <f t="shared" si="311"/>
        <v/>
      </c>
    </row>
    <row r="2213" spans="1:28" s="271" customFormat="1" ht="20.25">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09"/>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0"/>
        <v>0</v>
      </c>
      <c r="Y2213" s="270"/>
      <c r="Z2213" s="270"/>
      <c r="AB2213" s="272" t="str">
        <f t="shared" si="311"/>
        <v/>
      </c>
    </row>
    <row r="2214" spans="1:28" s="271" customFormat="1" ht="20.25">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09"/>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0"/>
        <v>0</v>
      </c>
      <c r="Y2214" s="270"/>
      <c r="Z2214" s="270"/>
      <c r="AB2214" s="272" t="str">
        <f t="shared" si="311"/>
        <v/>
      </c>
    </row>
    <row r="2215" spans="1:28" s="271" customFormat="1" ht="20.25">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09"/>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0"/>
        <v>0</v>
      </c>
      <c r="Y2215" s="270"/>
      <c r="Z2215" s="270"/>
      <c r="AB2215" s="272" t="str">
        <f t="shared" si="311"/>
        <v/>
      </c>
    </row>
    <row r="2216" spans="1:28" s="271" customFormat="1" ht="20.25">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09"/>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0"/>
        <v>0</v>
      </c>
      <c r="Y2216" s="270"/>
      <c r="Z2216" s="270"/>
      <c r="AB2216" s="272" t="str">
        <f t="shared" si="311"/>
        <v/>
      </c>
    </row>
    <row r="2217" spans="1:28" s="271" customFormat="1" ht="20.25">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09"/>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0"/>
        <v>0</v>
      </c>
      <c r="Y2217" s="270"/>
      <c r="Z2217" s="270"/>
      <c r="AB2217" s="272" t="str">
        <f t="shared" si="311"/>
        <v/>
      </c>
    </row>
    <row r="2218" spans="1:28" s="271" customFormat="1" ht="20.25">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09"/>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0"/>
        <v>0</v>
      </c>
      <c r="Y2218" s="270"/>
      <c r="Z2218" s="270"/>
      <c r="AB2218" s="272" t="str">
        <f t="shared" si="311"/>
        <v/>
      </c>
    </row>
    <row r="2219" spans="1:28" s="271" customFormat="1" ht="20.25">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09"/>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0"/>
        <v>0</v>
      </c>
      <c r="Y2219" s="270"/>
      <c r="Z2219" s="270"/>
      <c r="AB2219" s="272" t="str">
        <f t="shared" si="311"/>
        <v/>
      </c>
    </row>
    <row r="2220" spans="1:28" s="271" customFormat="1" ht="20.25">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09"/>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0"/>
        <v>0</v>
      </c>
      <c r="Y2220" s="270"/>
      <c r="Z2220" s="270"/>
      <c r="AB2220" s="272" t="str">
        <f t="shared" si="311"/>
        <v/>
      </c>
    </row>
    <row r="2221" spans="1:28" s="271" customFormat="1" ht="20.25">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09"/>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0"/>
        <v>0</v>
      </c>
      <c r="Y2221" s="270"/>
      <c r="Z2221" s="270"/>
      <c r="AB2221" s="272" t="str">
        <f t="shared" si="311"/>
        <v/>
      </c>
    </row>
    <row r="2222" spans="1:28" s="271" customFormat="1" ht="20.25">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09"/>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0"/>
        <v>0</v>
      </c>
      <c r="Y2222" s="270"/>
      <c r="Z2222" s="270"/>
      <c r="AB2222" s="272" t="str">
        <f t="shared" si="311"/>
        <v/>
      </c>
    </row>
    <row r="2223" spans="1:28" s="271" customFormat="1" ht="20.25">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09"/>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0"/>
        <v>0</v>
      </c>
      <c r="Y2223" s="270"/>
      <c r="Z2223" s="270"/>
      <c r="AB2223" s="272" t="str">
        <f t="shared" si="311"/>
        <v/>
      </c>
    </row>
    <row r="2224" spans="1:28" s="271" customFormat="1" ht="20.25">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09"/>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0"/>
        <v>0</v>
      </c>
      <c r="Y2224" s="270"/>
      <c r="Z2224" s="270"/>
      <c r="AB2224" s="272" t="str">
        <f t="shared" si="311"/>
        <v/>
      </c>
    </row>
    <row r="2225" spans="1:28" s="271" customFormat="1" ht="20.25">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09"/>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0"/>
        <v>0</v>
      </c>
      <c r="Y2225" s="270"/>
      <c r="Z2225" s="270"/>
      <c r="AB2225" s="272" t="str">
        <f t="shared" si="311"/>
        <v/>
      </c>
    </row>
    <row r="2226" spans="1:28" s="271" customFormat="1" ht="20.25">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09"/>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0"/>
        <v>0</v>
      </c>
      <c r="Y2226" s="270"/>
      <c r="Z2226" s="270"/>
      <c r="AB2226" s="272" t="str">
        <f t="shared" si="311"/>
        <v/>
      </c>
    </row>
    <row r="2227" spans="1:28" s="271" customFormat="1" ht="20.25">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09"/>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0"/>
        <v>0</v>
      </c>
      <c r="Y2227" s="270"/>
      <c r="Z2227" s="270"/>
      <c r="AB2227" s="272" t="str">
        <f t="shared" si="311"/>
        <v/>
      </c>
    </row>
    <row r="2228" spans="1:28" s="271" customFormat="1" ht="20.25">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09"/>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0"/>
        <v>0</v>
      </c>
      <c r="Y2228" s="270"/>
      <c r="Z2228" s="270"/>
      <c r="AB2228" s="272" t="str">
        <f t="shared" si="311"/>
        <v/>
      </c>
    </row>
    <row r="2229" spans="1:28" s="271" customFormat="1" ht="20.25">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09"/>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0"/>
        <v>0</v>
      </c>
      <c r="Y2229" s="270"/>
      <c r="Z2229" s="270"/>
      <c r="AB2229" s="272" t="str">
        <f t="shared" si="311"/>
        <v/>
      </c>
    </row>
    <row r="2230" spans="1:28" s="271" customFormat="1" ht="20.25">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09"/>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0"/>
        <v>0</v>
      </c>
      <c r="Y2230" s="270"/>
      <c r="Z2230" s="270"/>
      <c r="AB2230" s="272" t="str">
        <f t="shared" si="311"/>
        <v/>
      </c>
    </row>
    <row r="2231" spans="1:28" s="271" customFormat="1" ht="20.25">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09"/>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0"/>
        <v>0</v>
      </c>
      <c r="Y2231" s="270"/>
      <c r="Z2231" s="270"/>
      <c r="AB2231" s="272" t="str">
        <f t="shared" si="311"/>
        <v/>
      </c>
    </row>
    <row r="2232" spans="1:28" s="271" customFormat="1" ht="20.25">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09"/>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0"/>
        <v>0</v>
      </c>
      <c r="Y2232" s="270"/>
      <c r="Z2232" s="270"/>
      <c r="AB2232" s="272" t="str">
        <f t="shared" si="311"/>
        <v/>
      </c>
    </row>
    <row r="2233" spans="1:28" s="271" customFormat="1" ht="20.25">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09"/>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0"/>
        <v>0</v>
      </c>
      <c r="Y2233" s="270"/>
      <c r="Z2233" s="270"/>
      <c r="AB2233" s="272" t="str">
        <f t="shared" si="311"/>
        <v/>
      </c>
    </row>
    <row r="2234" spans="1:28" s="271" customFormat="1" ht="20.25">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ref="S2234" ca="1" si="312">IF(B2234="","",IF(ISERROR(MATCH($E2234,CL,0)),"Unknown",INDIRECT("'C'!$A$"&amp;MATCH($E2234,CL,0)+1)))</f>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ref="X2234" ca="1" si="313">IF(AND(C2234="Smelter not listed",OR(LEN(D2234)=0,LEN(E2234)=0)),1,0)</f>
        <v>0</v>
      </c>
      <c r="Y2234" s="270"/>
      <c r="Z2234" s="270"/>
      <c r="AB2234" s="272" t="str">
        <f t="shared" ref="AB2234" si="314">B2234&amp;C2234</f>
        <v/>
      </c>
    </row>
    <row r="2235" spans="1:28" s="271" customFormat="1" ht="20.25">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S2266"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X2266" ca="1" si="316">IF(AND(C2235="Smelter not listed",OR(LEN(D2235)=0,LEN(E2235)=0)),1,0)</f>
        <v>0</v>
      </c>
      <c r="Y2235" s="270"/>
      <c r="Z2235" s="270"/>
      <c r="AB2235" s="272" t="str">
        <f t="shared" ref="AB2235:AB2266" si="317">B2235&amp;C2235</f>
        <v/>
      </c>
    </row>
    <row r="2236" spans="1:28" s="271" customFormat="1" ht="20.25">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ca="1" si="315"/>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ca="1" si="316"/>
        <v>0</v>
      </c>
      <c r="Y2236" s="270"/>
      <c r="Z2236" s="270"/>
      <c r="AB2236" s="272" t="str">
        <f t="shared" si="317"/>
        <v/>
      </c>
    </row>
    <row r="2237" spans="1:28" s="271" customFormat="1" ht="20.25">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5"/>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6"/>
        <v>0</v>
      </c>
      <c r="Y2237" s="270"/>
      <c r="Z2237" s="270"/>
      <c r="AB2237" s="272" t="str">
        <f t="shared" si="317"/>
        <v/>
      </c>
    </row>
    <row r="2238" spans="1:28" s="271" customFormat="1" ht="20.25">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5"/>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6"/>
        <v>0</v>
      </c>
      <c r="Y2238" s="270"/>
      <c r="Z2238" s="270"/>
      <c r="AB2238" s="272" t="str">
        <f t="shared" si="317"/>
        <v/>
      </c>
    </row>
    <row r="2239" spans="1:28" s="271" customFormat="1" ht="20.25">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5"/>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6"/>
        <v>0</v>
      </c>
      <c r="Y2239" s="270"/>
      <c r="Z2239" s="270"/>
      <c r="AB2239" s="272" t="str">
        <f t="shared" si="317"/>
        <v/>
      </c>
    </row>
    <row r="2240" spans="1:28" s="271" customFormat="1" ht="20.25">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5"/>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6"/>
        <v>0</v>
      </c>
      <c r="Y2240" s="270"/>
      <c r="Z2240" s="270"/>
      <c r="AB2240" s="272" t="str">
        <f t="shared" si="317"/>
        <v/>
      </c>
    </row>
    <row r="2241" spans="1:28" s="271" customFormat="1" ht="20.25">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5"/>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6"/>
        <v>0</v>
      </c>
      <c r="Y2241" s="270"/>
      <c r="Z2241" s="270"/>
      <c r="AB2241" s="272" t="str">
        <f t="shared" si="317"/>
        <v/>
      </c>
    </row>
    <row r="2242" spans="1:28" s="271" customFormat="1" ht="20.25">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5"/>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6"/>
        <v>0</v>
      </c>
      <c r="Y2242" s="270"/>
      <c r="Z2242" s="270"/>
      <c r="AB2242" s="272" t="str">
        <f t="shared" si="317"/>
        <v/>
      </c>
    </row>
    <row r="2243" spans="1:28" s="271" customFormat="1" ht="20.25">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5"/>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6"/>
        <v>0</v>
      </c>
      <c r="Y2243" s="270"/>
      <c r="Z2243" s="270"/>
      <c r="AB2243" s="272" t="str">
        <f t="shared" si="317"/>
        <v/>
      </c>
    </row>
    <row r="2244" spans="1:28" s="271" customFormat="1" ht="20.25">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5"/>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6"/>
        <v>0</v>
      </c>
      <c r="Y2244" s="270"/>
      <c r="Z2244" s="270"/>
      <c r="AB2244" s="272" t="str">
        <f t="shared" si="317"/>
        <v/>
      </c>
    </row>
    <row r="2245" spans="1:28" s="271" customFormat="1" ht="20.25">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5"/>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6"/>
        <v>0</v>
      </c>
      <c r="Y2245" s="270"/>
      <c r="Z2245" s="270"/>
      <c r="AB2245" s="272" t="str">
        <f t="shared" si="317"/>
        <v/>
      </c>
    </row>
    <row r="2246" spans="1:28" s="271" customFormat="1" ht="20.25">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5"/>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6"/>
        <v>0</v>
      </c>
      <c r="Y2246" s="270"/>
      <c r="Z2246" s="270"/>
      <c r="AB2246" s="272" t="str">
        <f t="shared" si="317"/>
        <v/>
      </c>
    </row>
    <row r="2247" spans="1:28" s="271" customFormat="1" ht="20.25">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5"/>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6"/>
        <v>0</v>
      </c>
      <c r="Y2247" s="270"/>
      <c r="Z2247" s="270"/>
      <c r="AB2247" s="272" t="str">
        <f t="shared" si="317"/>
        <v/>
      </c>
    </row>
    <row r="2248" spans="1:28" s="271" customFormat="1" ht="20.25">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5"/>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6"/>
        <v>0</v>
      </c>
      <c r="Y2248" s="270"/>
      <c r="Z2248" s="270"/>
      <c r="AB2248" s="272" t="str">
        <f t="shared" si="317"/>
        <v/>
      </c>
    </row>
    <row r="2249" spans="1:28" s="271" customFormat="1" ht="20.25">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5"/>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6"/>
        <v>0</v>
      </c>
      <c r="Y2249" s="270"/>
      <c r="Z2249" s="270"/>
      <c r="AB2249" s="272" t="str">
        <f t="shared" si="317"/>
        <v/>
      </c>
    </row>
    <row r="2250" spans="1:28" s="271" customFormat="1" ht="20.25">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5"/>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6"/>
        <v>0</v>
      </c>
      <c r="Y2250" s="270"/>
      <c r="Z2250" s="270"/>
      <c r="AB2250" s="272" t="str">
        <f t="shared" si="317"/>
        <v/>
      </c>
    </row>
    <row r="2251" spans="1:28" s="271" customFormat="1" ht="20.25">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5"/>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6"/>
        <v>0</v>
      </c>
      <c r="Y2251" s="270"/>
      <c r="Z2251" s="270"/>
      <c r="AB2251" s="272" t="str">
        <f t="shared" si="317"/>
        <v/>
      </c>
    </row>
    <row r="2252" spans="1:28" s="271" customFormat="1" ht="20.25">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5"/>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6"/>
        <v>0</v>
      </c>
      <c r="Y2252" s="270"/>
      <c r="Z2252" s="270"/>
      <c r="AB2252" s="272" t="str">
        <f t="shared" si="317"/>
        <v/>
      </c>
    </row>
    <row r="2253" spans="1:28" s="271" customFormat="1" ht="20.25">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5"/>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6"/>
        <v>0</v>
      </c>
      <c r="Y2253" s="270"/>
      <c r="Z2253" s="270"/>
      <c r="AB2253" s="272" t="str">
        <f t="shared" si="317"/>
        <v/>
      </c>
    </row>
    <row r="2254" spans="1:28" s="271" customFormat="1" ht="20.25">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5"/>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6"/>
        <v>0</v>
      </c>
      <c r="Y2254" s="270"/>
      <c r="Z2254" s="270"/>
      <c r="AB2254" s="272" t="str">
        <f t="shared" si="317"/>
        <v/>
      </c>
    </row>
    <row r="2255" spans="1:28" s="271" customFormat="1" ht="20.25">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5"/>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6"/>
        <v>0</v>
      </c>
      <c r="Y2255" s="270"/>
      <c r="Z2255" s="270"/>
      <c r="AB2255" s="272" t="str">
        <f t="shared" si="317"/>
        <v/>
      </c>
    </row>
    <row r="2256" spans="1:28" s="271" customFormat="1" ht="20.25">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5"/>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6"/>
        <v>0</v>
      </c>
      <c r="Y2256" s="270"/>
      <c r="Z2256" s="270"/>
      <c r="AB2256" s="272" t="str">
        <f t="shared" si="317"/>
        <v/>
      </c>
    </row>
    <row r="2257" spans="1:28" s="271" customFormat="1" ht="20.25">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5"/>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6"/>
        <v>0</v>
      </c>
      <c r="Y2257" s="270"/>
      <c r="Z2257" s="270"/>
      <c r="AB2257" s="272" t="str">
        <f t="shared" si="317"/>
        <v/>
      </c>
    </row>
    <row r="2258" spans="1:28" s="271" customFormat="1" ht="20.25">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5"/>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6"/>
        <v>0</v>
      </c>
      <c r="Y2258" s="270"/>
      <c r="Z2258" s="270"/>
      <c r="AB2258" s="272" t="str">
        <f t="shared" si="317"/>
        <v/>
      </c>
    </row>
    <row r="2259" spans="1:28" s="271" customFormat="1" ht="20.25">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5"/>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6"/>
        <v>0</v>
      </c>
      <c r="Y2259" s="270"/>
      <c r="Z2259" s="270"/>
      <c r="AB2259" s="272" t="str">
        <f t="shared" si="317"/>
        <v/>
      </c>
    </row>
    <row r="2260" spans="1:28" s="271" customFormat="1" ht="20.25">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5"/>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6"/>
        <v>0</v>
      </c>
      <c r="Y2260" s="270"/>
      <c r="Z2260" s="270"/>
      <c r="AB2260" s="272" t="str">
        <f t="shared" si="317"/>
        <v/>
      </c>
    </row>
    <row r="2261" spans="1:28" s="271" customFormat="1" ht="20.25">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5"/>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6"/>
        <v>0</v>
      </c>
      <c r="Y2261" s="270"/>
      <c r="Z2261" s="270"/>
      <c r="AB2261" s="272" t="str">
        <f t="shared" si="317"/>
        <v/>
      </c>
    </row>
    <row r="2262" spans="1:28" s="271" customFormat="1" ht="20.25">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5"/>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6"/>
        <v>0</v>
      </c>
      <c r="Y2262" s="270"/>
      <c r="Z2262" s="270"/>
      <c r="AB2262" s="272" t="str">
        <f t="shared" si="317"/>
        <v/>
      </c>
    </row>
    <row r="2263" spans="1:28" s="271" customFormat="1" ht="20.25">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5"/>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6"/>
        <v>0</v>
      </c>
      <c r="Y2263" s="270"/>
      <c r="Z2263" s="270"/>
      <c r="AB2263" s="272" t="str">
        <f t="shared" si="317"/>
        <v/>
      </c>
    </row>
    <row r="2264" spans="1:28" s="271" customFormat="1" ht="20.25">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5"/>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6"/>
        <v>0</v>
      </c>
      <c r="Y2264" s="270"/>
      <c r="Z2264" s="270"/>
      <c r="AB2264" s="272" t="str">
        <f t="shared" si="317"/>
        <v/>
      </c>
    </row>
    <row r="2265" spans="1:28" s="271" customFormat="1" ht="20.25">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5"/>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6"/>
        <v>0</v>
      </c>
      <c r="Y2265" s="270"/>
      <c r="Z2265" s="270"/>
      <c r="AB2265" s="272" t="str">
        <f t="shared" si="317"/>
        <v/>
      </c>
    </row>
    <row r="2266" spans="1:28" s="271" customFormat="1" ht="20.25">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5"/>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6"/>
        <v>0</v>
      </c>
      <c r="Y2266" s="270"/>
      <c r="Z2266" s="270"/>
      <c r="AB2266" s="272" t="str">
        <f t="shared" si="317"/>
        <v/>
      </c>
    </row>
    <row r="2267" spans="1:28" s="271" customFormat="1" ht="20.25">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ref="S2267:S2297" ca="1" si="318">IF(B2267="","",IF(ISERROR(MATCH($E2267,CL,0)),"Unknown",INDIRECT("'C'!$A$"&amp;MATCH($E2267,CL,0)+1)))</f>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ref="X2267:X2297" ca="1" si="319">IF(AND(C2267="Smelter not listed",OR(LEN(D2267)=0,LEN(E2267)=0)),1,0)</f>
        <v>0</v>
      </c>
      <c r="Y2267" s="270"/>
      <c r="Z2267" s="270"/>
      <c r="AB2267" s="272" t="str">
        <f t="shared" ref="AB2267:AB2297" si="320">B2267&amp;C2267</f>
        <v/>
      </c>
    </row>
    <row r="2268" spans="1:28" s="271" customFormat="1" ht="20.25">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ca="1" si="318"/>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ca="1" si="319"/>
        <v>0</v>
      </c>
      <c r="Y2268" s="270"/>
      <c r="Z2268" s="270"/>
      <c r="AB2268" s="272" t="str">
        <f t="shared" si="320"/>
        <v/>
      </c>
    </row>
    <row r="2269" spans="1:28" s="271" customFormat="1" ht="20.25">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18"/>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19"/>
        <v>0</v>
      </c>
      <c r="Y2269" s="270"/>
      <c r="Z2269" s="270"/>
      <c r="AB2269" s="272" t="str">
        <f t="shared" si="320"/>
        <v/>
      </c>
    </row>
    <row r="2270" spans="1:28" s="271" customFormat="1" ht="20.25">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18"/>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19"/>
        <v>0</v>
      </c>
      <c r="Y2270" s="270"/>
      <c r="Z2270" s="270"/>
      <c r="AB2270" s="272" t="str">
        <f t="shared" si="320"/>
        <v/>
      </c>
    </row>
    <row r="2271" spans="1:28" s="271" customFormat="1" ht="20.25">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18"/>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19"/>
        <v>0</v>
      </c>
      <c r="Y2271" s="270"/>
      <c r="Z2271" s="270"/>
      <c r="AB2271" s="272" t="str">
        <f t="shared" si="320"/>
        <v/>
      </c>
    </row>
    <row r="2272" spans="1:28" s="271" customFormat="1" ht="20.25">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18"/>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19"/>
        <v>0</v>
      </c>
      <c r="Y2272" s="270"/>
      <c r="Z2272" s="270"/>
      <c r="AB2272" s="272" t="str">
        <f t="shared" si="320"/>
        <v/>
      </c>
    </row>
    <row r="2273" spans="1:28" s="271" customFormat="1" ht="20.25">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18"/>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19"/>
        <v>0</v>
      </c>
      <c r="Y2273" s="270"/>
      <c r="Z2273" s="270"/>
      <c r="AB2273" s="272" t="str">
        <f t="shared" si="320"/>
        <v/>
      </c>
    </row>
    <row r="2274" spans="1:28" s="271" customFormat="1" ht="20.25">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18"/>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19"/>
        <v>0</v>
      </c>
      <c r="Y2274" s="270"/>
      <c r="Z2274" s="270"/>
      <c r="AB2274" s="272" t="str">
        <f t="shared" si="320"/>
        <v/>
      </c>
    </row>
    <row r="2275" spans="1:28" s="271" customFormat="1" ht="20.25">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18"/>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19"/>
        <v>0</v>
      </c>
      <c r="Y2275" s="270"/>
      <c r="Z2275" s="270"/>
      <c r="AB2275" s="272" t="str">
        <f t="shared" si="320"/>
        <v/>
      </c>
    </row>
    <row r="2276" spans="1:28" s="271" customFormat="1" ht="20.25">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18"/>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19"/>
        <v>0</v>
      </c>
      <c r="Y2276" s="270"/>
      <c r="Z2276" s="270"/>
      <c r="AB2276" s="272" t="str">
        <f t="shared" si="320"/>
        <v/>
      </c>
    </row>
    <row r="2277" spans="1:28" s="271" customFormat="1" ht="20.25">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18"/>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19"/>
        <v>0</v>
      </c>
      <c r="Y2277" s="270"/>
      <c r="Z2277" s="270"/>
      <c r="AB2277" s="272" t="str">
        <f t="shared" si="320"/>
        <v/>
      </c>
    </row>
    <row r="2278" spans="1:28" s="271" customFormat="1" ht="20.25">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18"/>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19"/>
        <v>0</v>
      </c>
      <c r="Y2278" s="270"/>
      <c r="Z2278" s="270"/>
      <c r="AB2278" s="272" t="str">
        <f t="shared" si="320"/>
        <v/>
      </c>
    </row>
    <row r="2279" spans="1:28" s="271" customFormat="1" ht="20.25">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18"/>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19"/>
        <v>0</v>
      </c>
      <c r="Y2279" s="270"/>
      <c r="Z2279" s="270"/>
      <c r="AB2279" s="272" t="str">
        <f t="shared" si="320"/>
        <v/>
      </c>
    </row>
    <row r="2280" spans="1:28" s="271" customFormat="1" ht="20.25">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18"/>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19"/>
        <v>0</v>
      </c>
      <c r="Y2280" s="270"/>
      <c r="Z2280" s="270"/>
      <c r="AB2280" s="272" t="str">
        <f t="shared" si="320"/>
        <v/>
      </c>
    </row>
    <row r="2281" spans="1:28" s="271" customFormat="1" ht="20.25">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18"/>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19"/>
        <v>0</v>
      </c>
      <c r="Y2281" s="270"/>
      <c r="Z2281" s="270"/>
      <c r="AB2281" s="272" t="str">
        <f t="shared" si="320"/>
        <v/>
      </c>
    </row>
    <row r="2282" spans="1:28" s="271" customFormat="1" ht="20.25">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18"/>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19"/>
        <v>0</v>
      </c>
      <c r="Y2282" s="270"/>
      <c r="Z2282" s="270"/>
      <c r="AB2282" s="272" t="str">
        <f t="shared" si="320"/>
        <v/>
      </c>
    </row>
    <row r="2283" spans="1:28" s="271" customFormat="1" ht="20.25">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18"/>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19"/>
        <v>0</v>
      </c>
      <c r="Y2283" s="270"/>
      <c r="Z2283" s="270"/>
      <c r="AB2283" s="272" t="str">
        <f t="shared" si="320"/>
        <v/>
      </c>
    </row>
    <row r="2284" spans="1:28" s="271" customFormat="1" ht="20.25">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18"/>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19"/>
        <v>0</v>
      </c>
      <c r="Y2284" s="270"/>
      <c r="Z2284" s="270"/>
      <c r="AB2284" s="272" t="str">
        <f t="shared" si="320"/>
        <v/>
      </c>
    </row>
    <row r="2285" spans="1:28" s="271" customFormat="1" ht="20.25">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18"/>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19"/>
        <v>0</v>
      </c>
      <c r="Y2285" s="270"/>
      <c r="Z2285" s="270"/>
      <c r="AB2285" s="272" t="str">
        <f t="shared" si="320"/>
        <v/>
      </c>
    </row>
    <row r="2286" spans="1:28" s="271" customFormat="1" ht="20.25">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18"/>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19"/>
        <v>0</v>
      </c>
      <c r="Y2286" s="270"/>
      <c r="Z2286" s="270"/>
      <c r="AB2286" s="272" t="str">
        <f t="shared" si="320"/>
        <v/>
      </c>
    </row>
    <row r="2287" spans="1:28" s="271" customFormat="1" ht="20.25">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18"/>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19"/>
        <v>0</v>
      </c>
      <c r="Y2287" s="270"/>
      <c r="Z2287" s="270"/>
      <c r="AB2287" s="272" t="str">
        <f t="shared" si="320"/>
        <v/>
      </c>
    </row>
    <row r="2288" spans="1:28" s="271" customFormat="1" ht="20.25">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18"/>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19"/>
        <v>0</v>
      </c>
      <c r="Y2288" s="270"/>
      <c r="Z2288" s="270"/>
      <c r="AB2288" s="272" t="str">
        <f t="shared" si="320"/>
        <v/>
      </c>
    </row>
    <row r="2289" spans="1:28" s="271" customFormat="1" ht="20.25">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18"/>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19"/>
        <v>0</v>
      </c>
      <c r="Y2289" s="270"/>
      <c r="Z2289" s="270"/>
      <c r="AB2289" s="272" t="str">
        <f t="shared" si="320"/>
        <v/>
      </c>
    </row>
    <row r="2290" spans="1:28" s="271" customFormat="1" ht="20.25">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18"/>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19"/>
        <v>0</v>
      </c>
      <c r="Y2290" s="270"/>
      <c r="Z2290" s="270"/>
      <c r="AB2290" s="272" t="str">
        <f t="shared" si="320"/>
        <v/>
      </c>
    </row>
    <row r="2291" spans="1:28" s="271" customFormat="1" ht="20.25">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18"/>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19"/>
        <v>0</v>
      </c>
      <c r="Y2291" s="270"/>
      <c r="Z2291" s="270"/>
      <c r="AB2291" s="272" t="str">
        <f t="shared" si="320"/>
        <v/>
      </c>
    </row>
    <row r="2292" spans="1:28" s="271" customFormat="1" ht="20.25">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18"/>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19"/>
        <v>0</v>
      </c>
      <c r="Y2292" s="270"/>
      <c r="Z2292" s="270"/>
      <c r="AB2292" s="272" t="str">
        <f t="shared" si="320"/>
        <v/>
      </c>
    </row>
    <row r="2293" spans="1:28" s="271" customFormat="1" ht="20.25">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18"/>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19"/>
        <v>0</v>
      </c>
      <c r="Y2293" s="270"/>
      <c r="Z2293" s="270"/>
      <c r="AB2293" s="272" t="str">
        <f t="shared" si="320"/>
        <v/>
      </c>
    </row>
    <row r="2294" spans="1:28" s="271" customFormat="1" ht="20.25">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18"/>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19"/>
        <v>0</v>
      </c>
      <c r="Y2294" s="270"/>
      <c r="Z2294" s="270"/>
      <c r="AB2294" s="272" t="str">
        <f t="shared" si="320"/>
        <v/>
      </c>
    </row>
    <row r="2295" spans="1:28" s="271" customFormat="1" ht="20.25">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18"/>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19"/>
        <v>0</v>
      </c>
      <c r="Y2295" s="270"/>
      <c r="Z2295" s="270"/>
      <c r="AB2295" s="272" t="str">
        <f t="shared" si="320"/>
        <v/>
      </c>
    </row>
    <row r="2296" spans="1:28" s="271" customFormat="1" ht="20.25">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18"/>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19"/>
        <v>0</v>
      </c>
      <c r="Y2296" s="270"/>
      <c r="Z2296" s="270"/>
      <c r="AB2296" s="272" t="str">
        <f t="shared" si="320"/>
        <v/>
      </c>
    </row>
    <row r="2297" spans="1:28" s="271" customFormat="1" ht="20.25">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18"/>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19"/>
        <v>0</v>
      </c>
      <c r="Y2297" s="270"/>
      <c r="Z2297" s="270"/>
      <c r="AB2297" s="272" t="str">
        <f t="shared" si="320"/>
        <v/>
      </c>
    </row>
    <row r="2298" spans="1:28" s="271" customFormat="1" ht="20.25">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ref="S2298" ca="1" si="321">IF(B2298="","",IF(ISERROR(MATCH($E2298,CL,0)),"Unknown",INDIRECT("'C'!$A$"&amp;MATCH($E2298,CL,0)+1)))</f>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ref="X2298" ca="1" si="322">IF(AND(C2298="Smelter not listed",OR(LEN(D2298)=0,LEN(E2298)=0)),1,0)</f>
        <v>0</v>
      </c>
      <c r="Y2298" s="270"/>
      <c r="Z2298" s="270"/>
      <c r="AB2298" s="272" t="str">
        <f t="shared" ref="AB2298" si="323">B2298&amp;C2298</f>
        <v/>
      </c>
    </row>
    <row r="2299" spans="1:28" s="271" customFormat="1" ht="20.25">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S2330"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X2330" ca="1" si="325">IF(AND(C2299="Smelter not listed",OR(LEN(D2299)=0,LEN(E2299)=0)),1,0)</f>
        <v>0</v>
      </c>
      <c r="Y2299" s="270"/>
      <c r="Z2299" s="270"/>
      <c r="AB2299" s="272" t="str">
        <f t="shared" ref="AB2299:AB2330" si="326">B2299&amp;C2299</f>
        <v/>
      </c>
    </row>
    <row r="2300" spans="1:28" s="271" customFormat="1" ht="20.25">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ca="1" si="324"/>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ca="1" si="325"/>
        <v>0</v>
      </c>
      <c r="Y2300" s="270"/>
      <c r="Z2300" s="270"/>
      <c r="AB2300" s="272" t="str">
        <f t="shared" si="326"/>
        <v/>
      </c>
    </row>
    <row r="2301" spans="1:28" s="271" customFormat="1" ht="20.25">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4"/>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5"/>
        <v>0</v>
      </c>
      <c r="Y2301" s="270"/>
      <c r="Z2301" s="270"/>
      <c r="AB2301" s="272" t="str">
        <f t="shared" si="326"/>
        <v/>
      </c>
    </row>
    <row r="2302" spans="1:28" s="271" customFormat="1" ht="20.25">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4"/>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5"/>
        <v>0</v>
      </c>
      <c r="Y2302" s="270"/>
      <c r="Z2302" s="270"/>
      <c r="AB2302" s="272" t="str">
        <f t="shared" si="326"/>
        <v/>
      </c>
    </row>
    <row r="2303" spans="1:28" s="271" customFormat="1" ht="20.25">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4"/>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5"/>
        <v>0</v>
      </c>
      <c r="Y2303" s="270"/>
      <c r="Z2303" s="270"/>
      <c r="AB2303" s="272" t="str">
        <f t="shared" si="326"/>
        <v/>
      </c>
    </row>
    <row r="2304" spans="1:28" s="271" customFormat="1" ht="20.25">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4"/>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5"/>
        <v>0</v>
      </c>
      <c r="Y2304" s="270"/>
      <c r="Z2304" s="270"/>
      <c r="AB2304" s="272" t="str">
        <f t="shared" si="326"/>
        <v/>
      </c>
    </row>
    <row r="2305" spans="1:28" s="271" customFormat="1" ht="20.25">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4"/>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5"/>
        <v>0</v>
      </c>
      <c r="Y2305" s="270"/>
      <c r="Z2305" s="270"/>
      <c r="AB2305" s="272" t="str">
        <f t="shared" si="326"/>
        <v/>
      </c>
    </row>
    <row r="2306" spans="1:28" s="271" customFormat="1" ht="20.25">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4"/>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5"/>
        <v>0</v>
      </c>
      <c r="Y2306" s="270"/>
      <c r="Z2306" s="270"/>
      <c r="AB2306" s="272" t="str">
        <f t="shared" si="326"/>
        <v/>
      </c>
    </row>
    <row r="2307" spans="1:28" s="271" customFormat="1" ht="20.25">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4"/>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5"/>
        <v>0</v>
      </c>
      <c r="Y2307" s="270"/>
      <c r="Z2307" s="270"/>
      <c r="AB2307" s="272" t="str">
        <f t="shared" si="326"/>
        <v/>
      </c>
    </row>
    <row r="2308" spans="1:28" s="271" customFormat="1" ht="20.25">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4"/>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5"/>
        <v>0</v>
      </c>
      <c r="Y2308" s="270"/>
      <c r="Z2308" s="270"/>
      <c r="AB2308" s="272" t="str">
        <f t="shared" si="326"/>
        <v/>
      </c>
    </row>
    <row r="2309" spans="1:28" s="271" customFormat="1" ht="20.25">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4"/>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5"/>
        <v>0</v>
      </c>
      <c r="Y2309" s="270"/>
      <c r="Z2309" s="270"/>
      <c r="AB2309" s="272" t="str">
        <f t="shared" si="326"/>
        <v/>
      </c>
    </row>
    <row r="2310" spans="1:28" s="271" customFormat="1" ht="20.25">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4"/>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5"/>
        <v>0</v>
      </c>
      <c r="Y2310" s="270"/>
      <c r="Z2310" s="270"/>
      <c r="AB2310" s="272" t="str">
        <f t="shared" si="326"/>
        <v/>
      </c>
    </row>
    <row r="2311" spans="1:28" s="271" customFormat="1" ht="20.25">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4"/>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5"/>
        <v>0</v>
      </c>
      <c r="Y2311" s="270"/>
      <c r="Z2311" s="270"/>
      <c r="AB2311" s="272" t="str">
        <f t="shared" si="326"/>
        <v/>
      </c>
    </row>
    <row r="2312" spans="1:28" s="271" customFormat="1" ht="20.25">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4"/>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5"/>
        <v>0</v>
      </c>
      <c r="Y2312" s="270"/>
      <c r="Z2312" s="270"/>
      <c r="AB2312" s="272" t="str">
        <f t="shared" si="326"/>
        <v/>
      </c>
    </row>
    <row r="2313" spans="1:28" s="271" customFormat="1" ht="20.25">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4"/>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5"/>
        <v>0</v>
      </c>
      <c r="Y2313" s="270"/>
      <c r="Z2313" s="270"/>
      <c r="AB2313" s="272" t="str">
        <f t="shared" si="326"/>
        <v/>
      </c>
    </row>
    <row r="2314" spans="1:28" s="271" customFormat="1" ht="20.25">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4"/>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5"/>
        <v>0</v>
      </c>
      <c r="Y2314" s="270"/>
      <c r="Z2314" s="270"/>
      <c r="AB2314" s="272" t="str">
        <f t="shared" si="326"/>
        <v/>
      </c>
    </row>
    <row r="2315" spans="1:28" s="271" customFormat="1" ht="20.25">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4"/>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5"/>
        <v>0</v>
      </c>
      <c r="Y2315" s="270"/>
      <c r="Z2315" s="270"/>
      <c r="AB2315" s="272" t="str">
        <f t="shared" si="326"/>
        <v/>
      </c>
    </row>
    <row r="2316" spans="1:28" s="271" customFormat="1" ht="20.25">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4"/>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5"/>
        <v>0</v>
      </c>
      <c r="Y2316" s="270"/>
      <c r="Z2316" s="270"/>
      <c r="AB2316" s="272" t="str">
        <f t="shared" si="326"/>
        <v/>
      </c>
    </row>
    <row r="2317" spans="1:28" s="271" customFormat="1" ht="20.25">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4"/>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5"/>
        <v>0</v>
      </c>
      <c r="Y2317" s="270"/>
      <c r="Z2317" s="270"/>
      <c r="AB2317" s="272" t="str">
        <f t="shared" si="326"/>
        <v/>
      </c>
    </row>
    <row r="2318" spans="1:28" s="271" customFormat="1" ht="20.25">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4"/>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5"/>
        <v>0</v>
      </c>
      <c r="Y2318" s="270"/>
      <c r="Z2318" s="270"/>
      <c r="AB2318" s="272" t="str">
        <f t="shared" si="326"/>
        <v/>
      </c>
    </row>
    <row r="2319" spans="1:28" s="271" customFormat="1" ht="20.25">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4"/>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5"/>
        <v>0</v>
      </c>
      <c r="Y2319" s="270"/>
      <c r="Z2319" s="270"/>
      <c r="AB2319" s="272" t="str">
        <f t="shared" si="326"/>
        <v/>
      </c>
    </row>
    <row r="2320" spans="1:28" s="271" customFormat="1" ht="20.25">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4"/>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5"/>
        <v>0</v>
      </c>
      <c r="Y2320" s="270"/>
      <c r="Z2320" s="270"/>
      <c r="AB2320" s="272" t="str">
        <f t="shared" si="326"/>
        <v/>
      </c>
    </row>
    <row r="2321" spans="1:28" s="271" customFormat="1" ht="20.25">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4"/>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5"/>
        <v>0</v>
      </c>
      <c r="Y2321" s="270"/>
      <c r="Z2321" s="270"/>
      <c r="AB2321" s="272" t="str">
        <f t="shared" si="326"/>
        <v/>
      </c>
    </row>
    <row r="2322" spans="1:28" s="271" customFormat="1" ht="20.25">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4"/>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5"/>
        <v>0</v>
      </c>
      <c r="Y2322" s="270"/>
      <c r="Z2322" s="270"/>
      <c r="AB2322" s="272" t="str">
        <f t="shared" si="326"/>
        <v/>
      </c>
    </row>
    <row r="2323" spans="1:28" s="271" customFormat="1" ht="20.25">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4"/>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5"/>
        <v>0</v>
      </c>
      <c r="Y2323" s="270"/>
      <c r="Z2323" s="270"/>
      <c r="AB2323" s="272" t="str">
        <f t="shared" si="326"/>
        <v/>
      </c>
    </row>
    <row r="2324" spans="1:28" s="271" customFormat="1" ht="20.25">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4"/>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5"/>
        <v>0</v>
      </c>
      <c r="Y2324" s="270"/>
      <c r="Z2324" s="270"/>
      <c r="AB2324" s="272" t="str">
        <f t="shared" si="326"/>
        <v/>
      </c>
    </row>
    <row r="2325" spans="1:28" s="271" customFormat="1" ht="20.25">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4"/>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5"/>
        <v>0</v>
      </c>
      <c r="Y2325" s="270"/>
      <c r="Z2325" s="270"/>
      <c r="AB2325" s="272" t="str">
        <f t="shared" si="326"/>
        <v/>
      </c>
    </row>
    <row r="2326" spans="1:28" s="271" customFormat="1" ht="20.25">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4"/>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5"/>
        <v>0</v>
      </c>
      <c r="Y2326" s="270"/>
      <c r="Z2326" s="270"/>
      <c r="AB2326" s="272" t="str">
        <f t="shared" si="326"/>
        <v/>
      </c>
    </row>
    <row r="2327" spans="1:28" s="271" customFormat="1" ht="20.25">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4"/>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5"/>
        <v>0</v>
      </c>
      <c r="Y2327" s="270"/>
      <c r="Z2327" s="270"/>
      <c r="AB2327" s="272" t="str">
        <f t="shared" si="326"/>
        <v/>
      </c>
    </row>
    <row r="2328" spans="1:28" s="271" customFormat="1" ht="20.25">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4"/>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5"/>
        <v>0</v>
      </c>
      <c r="Y2328" s="270"/>
      <c r="Z2328" s="270"/>
      <c r="AB2328" s="272" t="str">
        <f t="shared" si="326"/>
        <v/>
      </c>
    </row>
    <row r="2329" spans="1:28" s="271" customFormat="1" ht="20.25">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4"/>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5"/>
        <v>0</v>
      </c>
      <c r="Y2329" s="270"/>
      <c r="Z2329" s="270"/>
      <c r="AB2329" s="272" t="str">
        <f t="shared" si="326"/>
        <v/>
      </c>
    </row>
    <row r="2330" spans="1:28" s="271" customFormat="1" ht="20.25">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4"/>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5"/>
        <v>0</v>
      </c>
      <c r="Y2330" s="270"/>
      <c r="Z2330" s="270"/>
      <c r="AB2330" s="272" t="str">
        <f t="shared" si="326"/>
        <v/>
      </c>
    </row>
    <row r="2331" spans="1:28" s="271" customFormat="1" ht="20.25">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ref="S2331:S2361" ca="1" si="327">IF(B2331="","",IF(ISERROR(MATCH($E2331,CL,0)),"Unknown",INDIRECT("'C'!$A$"&amp;MATCH($E2331,CL,0)+1)))</f>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ref="X2331:X2361" ca="1" si="328">IF(AND(C2331="Smelter not listed",OR(LEN(D2331)=0,LEN(E2331)=0)),1,0)</f>
        <v>0</v>
      </c>
      <c r="Y2331" s="270"/>
      <c r="Z2331" s="270"/>
      <c r="AB2331" s="272" t="str">
        <f t="shared" ref="AB2331:AB2361" si="329">B2331&amp;C2331</f>
        <v/>
      </c>
    </row>
    <row r="2332" spans="1:28" s="271" customFormat="1" ht="20.25">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ca="1" si="327"/>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ca="1" si="328"/>
        <v>0</v>
      </c>
      <c r="Y2332" s="270"/>
      <c r="Z2332" s="270"/>
      <c r="AB2332" s="272" t="str">
        <f t="shared" si="329"/>
        <v/>
      </c>
    </row>
    <row r="2333" spans="1:28" s="271" customFormat="1" ht="20.25">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27"/>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28"/>
        <v>0</v>
      </c>
      <c r="Y2333" s="270"/>
      <c r="Z2333" s="270"/>
      <c r="AB2333" s="272" t="str">
        <f t="shared" si="329"/>
        <v/>
      </c>
    </row>
    <row r="2334" spans="1:28" s="271" customFormat="1" ht="20.25">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27"/>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28"/>
        <v>0</v>
      </c>
      <c r="Y2334" s="270"/>
      <c r="Z2334" s="270"/>
      <c r="AB2334" s="272" t="str">
        <f t="shared" si="329"/>
        <v/>
      </c>
    </row>
    <row r="2335" spans="1:28" s="271" customFormat="1" ht="20.25">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27"/>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28"/>
        <v>0</v>
      </c>
      <c r="Y2335" s="270"/>
      <c r="Z2335" s="270"/>
      <c r="AB2335" s="272" t="str">
        <f t="shared" si="329"/>
        <v/>
      </c>
    </row>
    <row r="2336" spans="1:28" s="271" customFormat="1" ht="20.25">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27"/>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28"/>
        <v>0</v>
      </c>
      <c r="Y2336" s="270"/>
      <c r="Z2336" s="270"/>
      <c r="AB2336" s="272" t="str">
        <f t="shared" si="329"/>
        <v/>
      </c>
    </row>
    <row r="2337" spans="1:28" s="271" customFormat="1" ht="20.25">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27"/>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28"/>
        <v>0</v>
      </c>
      <c r="Y2337" s="270"/>
      <c r="Z2337" s="270"/>
      <c r="AB2337" s="272" t="str">
        <f t="shared" si="329"/>
        <v/>
      </c>
    </row>
    <row r="2338" spans="1:28" s="271" customFormat="1" ht="20.25">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27"/>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28"/>
        <v>0</v>
      </c>
      <c r="Y2338" s="270"/>
      <c r="Z2338" s="270"/>
      <c r="AB2338" s="272" t="str">
        <f t="shared" si="329"/>
        <v/>
      </c>
    </row>
    <row r="2339" spans="1:28" s="271" customFormat="1" ht="20.25">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27"/>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28"/>
        <v>0</v>
      </c>
      <c r="Y2339" s="270"/>
      <c r="Z2339" s="270"/>
      <c r="AB2339" s="272" t="str">
        <f t="shared" si="329"/>
        <v/>
      </c>
    </row>
    <row r="2340" spans="1:28" s="271" customFormat="1" ht="20.25">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27"/>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28"/>
        <v>0</v>
      </c>
      <c r="Y2340" s="270"/>
      <c r="Z2340" s="270"/>
      <c r="AB2340" s="272" t="str">
        <f t="shared" si="329"/>
        <v/>
      </c>
    </row>
    <row r="2341" spans="1:28" s="271" customFormat="1" ht="20.25">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27"/>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28"/>
        <v>0</v>
      </c>
      <c r="Y2341" s="270"/>
      <c r="Z2341" s="270"/>
      <c r="AB2341" s="272" t="str">
        <f t="shared" si="329"/>
        <v/>
      </c>
    </row>
    <row r="2342" spans="1:28" s="271" customFormat="1" ht="20.25">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27"/>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28"/>
        <v>0</v>
      </c>
      <c r="Y2342" s="270"/>
      <c r="Z2342" s="270"/>
      <c r="AB2342" s="272" t="str">
        <f t="shared" si="329"/>
        <v/>
      </c>
    </row>
    <row r="2343" spans="1:28" s="271" customFormat="1" ht="20.25">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27"/>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28"/>
        <v>0</v>
      </c>
      <c r="Y2343" s="270"/>
      <c r="Z2343" s="270"/>
      <c r="AB2343" s="272" t="str">
        <f t="shared" si="329"/>
        <v/>
      </c>
    </row>
    <row r="2344" spans="1:28" s="271" customFormat="1" ht="20.25">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27"/>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28"/>
        <v>0</v>
      </c>
      <c r="Y2344" s="270"/>
      <c r="Z2344" s="270"/>
      <c r="AB2344" s="272" t="str">
        <f t="shared" si="329"/>
        <v/>
      </c>
    </row>
    <row r="2345" spans="1:28" s="271" customFormat="1" ht="20.25">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27"/>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28"/>
        <v>0</v>
      </c>
      <c r="Y2345" s="270"/>
      <c r="Z2345" s="270"/>
      <c r="AB2345" s="272" t="str">
        <f t="shared" si="329"/>
        <v/>
      </c>
    </row>
    <row r="2346" spans="1:28" s="271" customFormat="1" ht="20.25">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27"/>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28"/>
        <v>0</v>
      </c>
      <c r="Y2346" s="270"/>
      <c r="Z2346" s="270"/>
      <c r="AB2346" s="272" t="str">
        <f t="shared" si="329"/>
        <v/>
      </c>
    </row>
    <row r="2347" spans="1:28" s="271" customFormat="1" ht="20.25">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27"/>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28"/>
        <v>0</v>
      </c>
      <c r="Y2347" s="270"/>
      <c r="Z2347" s="270"/>
      <c r="AB2347" s="272" t="str">
        <f t="shared" si="329"/>
        <v/>
      </c>
    </row>
    <row r="2348" spans="1:28" s="271" customFormat="1" ht="20.25">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27"/>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28"/>
        <v>0</v>
      </c>
      <c r="Y2348" s="270"/>
      <c r="Z2348" s="270"/>
      <c r="AB2348" s="272" t="str">
        <f t="shared" si="329"/>
        <v/>
      </c>
    </row>
    <row r="2349" spans="1:28" s="271" customFormat="1" ht="20.25">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27"/>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28"/>
        <v>0</v>
      </c>
      <c r="Y2349" s="270"/>
      <c r="Z2349" s="270"/>
      <c r="AB2349" s="272" t="str">
        <f t="shared" si="329"/>
        <v/>
      </c>
    </row>
    <row r="2350" spans="1:28" s="271" customFormat="1" ht="20.25">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27"/>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28"/>
        <v>0</v>
      </c>
      <c r="Y2350" s="270"/>
      <c r="Z2350" s="270"/>
      <c r="AB2350" s="272" t="str">
        <f t="shared" si="329"/>
        <v/>
      </c>
    </row>
    <row r="2351" spans="1:28" s="271" customFormat="1" ht="20.25">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27"/>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28"/>
        <v>0</v>
      </c>
      <c r="Y2351" s="270"/>
      <c r="Z2351" s="270"/>
      <c r="AB2351" s="272" t="str">
        <f t="shared" si="329"/>
        <v/>
      </c>
    </row>
    <row r="2352" spans="1:28" s="271" customFormat="1" ht="20.25">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27"/>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28"/>
        <v>0</v>
      </c>
      <c r="Y2352" s="270"/>
      <c r="Z2352" s="270"/>
      <c r="AB2352" s="272" t="str">
        <f t="shared" si="329"/>
        <v/>
      </c>
    </row>
    <row r="2353" spans="1:28" s="271" customFormat="1" ht="20.25">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27"/>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28"/>
        <v>0</v>
      </c>
      <c r="Y2353" s="270"/>
      <c r="Z2353" s="270"/>
      <c r="AB2353" s="272" t="str">
        <f t="shared" si="329"/>
        <v/>
      </c>
    </row>
    <row r="2354" spans="1:28" s="271" customFormat="1" ht="20.25">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27"/>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28"/>
        <v>0</v>
      </c>
      <c r="Y2354" s="270"/>
      <c r="Z2354" s="270"/>
      <c r="AB2354" s="272" t="str">
        <f t="shared" si="329"/>
        <v/>
      </c>
    </row>
    <row r="2355" spans="1:28" s="271" customFormat="1" ht="20.25">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27"/>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28"/>
        <v>0</v>
      </c>
      <c r="Y2355" s="270"/>
      <c r="Z2355" s="270"/>
      <c r="AB2355" s="272" t="str">
        <f t="shared" si="329"/>
        <v/>
      </c>
    </row>
    <row r="2356" spans="1:28" s="271" customFormat="1" ht="20.25">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27"/>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28"/>
        <v>0</v>
      </c>
      <c r="Y2356" s="270"/>
      <c r="Z2356" s="270"/>
      <c r="AB2356" s="272" t="str">
        <f t="shared" si="329"/>
        <v/>
      </c>
    </row>
    <row r="2357" spans="1:28" s="271" customFormat="1" ht="20.25">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27"/>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28"/>
        <v>0</v>
      </c>
      <c r="Y2357" s="270"/>
      <c r="Z2357" s="270"/>
      <c r="AB2357" s="272" t="str">
        <f t="shared" si="329"/>
        <v/>
      </c>
    </row>
    <row r="2358" spans="1:28" s="271" customFormat="1" ht="20.25">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27"/>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28"/>
        <v>0</v>
      </c>
      <c r="Y2358" s="270"/>
      <c r="Z2358" s="270"/>
      <c r="AB2358" s="272" t="str">
        <f t="shared" si="329"/>
        <v/>
      </c>
    </row>
    <row r="2359" spans="1:28" s="271" customFormat="1" ht="20.25">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27"/>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28"/>
        <v>0</v>
      </c>
      <c r="Y2359" s="270"/>
      <c r="Z2359" s="270"/>
      <c r="AB2359" s="272" t="str">
        <f t="shared" si="329"/>
        <v/>
      </c>
    </row>
    <row r="2360" spans="1:28" s="271" customFormat="1" ht="20.25">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27"/>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28"/>
        <v>0</v>
      </c>
      <c r="Y2360" s="270"/>
      <c r="Z2360" s="270"/>
      <c r="AB2360" s="272" t="str">
        <f t="shared" si="329"/>
        <v/>
      </c>
    </row>
    <row r="2361" spans="1:28" s="271" customFormat="1" ht="20.25">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27"/>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28"/>
        <v>0</v>
      </c>
      <c r="Y2361" s="270"/>
      <c r="Z2361" s="270"/>
      <c r="AB2361" s="272" t="str">
        <f t="shared" si="329"/>
        <v/>
      </c>
    </row>
    <row r="2362" spans="1:28" s="271" customFormat="1" ht="20.25">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ref="S2362" ca="1" si="330">IF(B2362="","",IF(ISERROR(MATCH($E2362,CL,0)),"Unknown",INDIRECT("'C'!$A$"&amp;MATCH($E2362,CL,0)+1)))</f>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ref="X2362" ca="1" si="331">IF(AND(C2362="Smelter not listed",OR(LEN(D2362)=0,LEN(E2362)=0)),1,0)</f>
        <v>0</v>
      </c>
      <c r="Y2362" s="270"/>
      <c r="Z2362" s="270"/>
      <c r="AB2362" s="272" t="str">
        <f t="shared" ref="AB2362" si="332">B2362&amp;C2362</f>
        <v/>
      </c>
    </row>
    <row r="2363" spans="1:28" s="271" customFormat="1" ht="20.25">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S2394"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X2394" ca="1" si="334">IF(AND(C2363="Smelter not listed",OR(LEN(D2363)=0,LEN(E2363)=0)),1,0)</f>
        <v>0</v>
      </c>
      <c r="Y2363" s="270"/>
      <c r="Z2363" s="270"/>
      <c r="AB2363" s="272" t="str">
        <f t="shared" ref="AB2363:AB2394" si="335">B2363&amp;C2363</f>
        <v/>
      </c>
    </row>
    <row r="2364" spans="1:28" s="271" customFormat="1" ht="20.25">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ca="1" si="333"/>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ca="1" si="334"/>
        <v>0</v>
      </c>
      <c r="Y2364" s="270"/>
      <c r="Z2364" s="270"/>
      <c r="AB2364" s="272" t="str">
        <f t="shared" si="335"/>
        <v/>
      </c>
    </row>
    <row r="2365" spans="1:28" s="271" customFormat="1" ht="20.25">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3"/>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4"/>
        <v>0</v>
      </c>
      <c r="Y2365" s="270"/>
      <c r="Z2365" s="270"/>
      <c r="AB2365" s="272" t="str">
        <f t="shared" si="335"/>
        <v/>
      </c>
    </row>
    <row r="2366" spans="1:28" s="271" customFormat="1" ht="20.25">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3"/>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4"/>
        <v>0</v>
      </c>
      <c r="Y2366" s="270"/>
      <c r="Z2366" s="270"/>
      <c r="AB2366" s="272" t="str">
        <f t="shared" si="335"/>
        <v/>
      </c>
    </row>
    <row r="2367" spans="1:28" s="271" customFormat="1" ht="20.25">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3"/>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4"/>
        <v>0</v>
      </c>
      <c r="Y2367" s="270"/>
      <c r="Z2367" s="270"/>
      <c r="AB2367" s="272" t="str">
        <f t="shared" si="335"/>
        <v/>
      </c>
    </row>
    <row r="2368" spans="1:28" s="271" customFormat="1" ht="20.25">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3"/>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4"/>
        <v>0</v>
      </c>
      <c r="Y2368" s="270"/>
      <c r="Z2368" s="270"/>
      <c r="AB2368" s="272" t="str">
        <f t="shared" si="335"/>
        <v/>
      </c>
    </row>
    <row r="2369" spans="1:28" s="271" customFormat="1" ht="20.25">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3"/>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4"/>
        <v>0</v>
      </c>
      <c r="Y2369" s="270"/>
      <c r="Z2369" s="270"/>
      <c r="AB2369" s="272" t="str">
        <f t="shared" si="335"/>
        <v/>
      </c>
    </row>
    <row r="2370" spans="1:28" s="271" customFormat="1" ht="20.25">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3"/>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4"/>
        <v>0</v>
      </c>
      <c r="Y2370" s="270"/>
      <c r="Z2370" s="270"/>
      <c r="AB2370" s="272" t="str">
        <f t="shared" si="335"/>
        <v/>
      </c>
    </row>
    <row r="2371" spans="1:28" s="271" customFormat="1" ht="20.25">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3"/>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4"/>
        <v>0</v>
      </c>
      <c r="Y2371" s="270"/>
      <c r="Z2371" s="270"/>
      <c r="AB2371" s="272" t="str">
        <f t="shared" si="335"/>
        <v/>
      </c>
    </row>
    <row r="2372" spans="1:28" s="271" customFormat="1" ht="20.25">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3"/>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4"/>
        <v>0</v>
      </c>
      <c r="Y2372" s="270"/>
      <c r="Z2372" s="270"/>
      <c r="AB2372" s="272" t="str">
        <f t="shared" si="335"/>
        <v/>
      </c>
    </row>
    <row r="2373" spans="1:28" s="271" customFormat="1" ht="20.25">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3"/>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4"/>
        <v>0</v>
      </c>
      <c r="Y2373" s="270"/>
      <c r="Z2373" s="270"/>
      <c r="AB2373" s="272" t="str">
        <f t="shared" si="335"/>
        <v/>
      </c>
    </row>
    <row r="2374" spans="1:28" s="271" customFormat="1" ht="20.25">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3"/>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4"/>
        <v>0</v>
      </c>
      <c r="Y2374" s="270"/>
      <c r="Z2374" s="270"/>
      <c r="AB2374" s="272" t="str">
        <f t="shared" si="335"/>
        <v/>
      </c>
    </row>
    <row r="2375" spans="1:28" s="271" customFormat="1" ht="20.25">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3"/>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4"/>
        <v>0</v>
      </c>
      <c r="Y2375" s="270"/>
      <c r="Z2375" s="270"/>
      <c r="AB2375" s="272" t="str">
        <f t="shared" si="335"/>
        <v/>
      </c>
    </row>
    <row r="2376" spans="1:28" s="271" customFormat="1" ht="20.25">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3"/>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4"/>
        <v>0</v>
      </c>
      <c r="Y2376" s="270"/>
      <c r="Z2376" s="270"/>
      <c r="AB2376" s="272" t="str">
        <f t="shared" si="335"/>
        <v/>
      </c>
    </row>
    <row r="2377" spans="1:28" s="271" customFormat="1" ht="20.25">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3"/>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4"/>
        <v>0</v>
      </c>
      <c r="Y2377" s="270"/>
      <c r="Z2377" s="270"/>
      <c r="AB2377" s="272" t="str">
        <f t="shared" si="335"/>
        <v/>
      </c>
    </row>
    <row r="2378" spans="1:28" s="271" customFormat="1" ht="20.25">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3"/>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4"/>
        <v>0</v>
      </c>
      <c r="Y2378" s="270"/>
      <c r="Z2378" s="270"/>
      <c r="AB2378" s="272" t="str">
        <f t="shared" si="335"/>
        <v/>
      </c>
    </row>
    <row r="2379" spans="1:28" s="271" customFormat="1" ht="20.25">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3"/>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4"/>
        <v>0</v>
      </c>
      <c r="Y2379" s="270"/>
      <c r="Z2379" s="270"/>
      <c r="AB2379" s="272" t="str">
        <f t="shared" si="335"/>
        <v/>
      </c>
    </row>
    <row r="2380" spans="1:28" s="271" customFormat="1" ht="20.25">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3"/>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4"/>
        <v>0</v>
      </c>
      <c r="Y2380" s="270"/>
      <c r="Z2380" s="270"/>
      <c r="AB2380" s="272" t="str">
        <f t="shared" si="335"/>
        <v/>
      </c>
    </row>
    <row r="2381" spans="1:28" s="271" customFormat="1" ht="20.25">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3"/>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4"/>
        <v>0</v>
      </c>
      <c r="Y2381" s="270"/>
      <c r="Z2381" s="270"/>
      <c r="AB2381" s="272" t="str">
        <f t="shared" si="335"/>
        <v/>
      </c>
    </row>
    <row r="2382" spans="1:28" s="271" customFormat="1" ht="20.25">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3"/>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4"/>
        <v>0</v>
      </c>
      <c r="Y2382" s="270"/>
      <c r="Z2382" s="270"/>
      <c r="AB2382" s="272" t="str">
        <f t="shared" si="335"/>
        <v/>
      </c>
    </row>
    <row r="2383" spans="1:28" s="271" customFormat="1" ht="20.25">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3"/>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4"/>
        <v>0</v>
      </c>
      <c r="Y2383" s="270"/>
      <c r="Z2383" s="270"/>
      <c r="AB2383" s="272" t="str">
        <f t="shared" si="335"/>
        <v/>
      </c>
    </row>
    <row r="2384" spans="1:28" s="271" customFormat="1" ht="20.25">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3"/>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4"/>
        <v>0</v>
      </c>
      <c r="Y2384" s="270"/>
      <c r="Z2384" s="270"/>
      <c r="AB2384" s="272" t="str">
        <f t="shared" si="335"/>
        <v/>
      </c>
    </row>
    <row r="2385" spans="1:28" s="271" customFormat="1" ht="20.25">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3"/>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4"/>
        <v>0</v>
      </c>
      <c r="Y2385" s="270"/>
      <c r="Z2385" s="270"/>
      <c r="AB2385" s="272" t="str">
        <f t="shared" si="335"/>
        <v/>
      </c>
    </row>
    <row r="2386" spans="1:28" s="271" customFormat="1" ht="20.25">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3"/>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4"/>
        <v>0</v>
      </c>
      <c r="Y2386" s="270"/>
      <c r="Z2386" s="270"/>
      <c r="AB2386" s="272" t="str">
        <f t="shared" si="335"/>
        <v/>
      </c>
    </row>
    <row r="2387" spans="1:28" s="271" customFormat="1" ht="20.25">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3"/>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4"/>
        <v>0</v>
      </c>
      <c r="Y2387" s="270"/>
      <c r="Z2387" s="270"/>
      <c r="AB2387" s="272" t="str">
        <f t="shared" si="335"/>
        <v/>
      </c>
    </row>
    <row r="2388" spans="1:28" s="271" customFormat="1" ht="20.25">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3"/>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4"/>
        <v>0</v>
      </c>
      <c r="Y2388" s="270"/>
      <c r="Z2388" s="270"/>
      <c r="AB2388" s="272" t="str">
        <f t="shared" si="335"/>
        <v/>
      </c>
    </row>
    <row r="2389" spans="1:28" s="271" customFormat="1" ht="20.25">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3"/>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4"/>
        <v>0</v>
      </c>
      <c r="Y2389" s="270"/>
      <c r="Z2389" s="270"/>
      <c r="AB2389" s="272" t="str">
        <f t="shared" si="335"/>
        <v/>
      </c>
    </row>
    <row r="2390" spans="1:28" s="271" customFormat="1" ht="20.25">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3"/>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4"/>
        <v>0</v>
      </c>
      <c r="Y2390" s="270"/>
      <c r="Z2390" s="270"/>
      <c r="AB2390" s="272" t="str">
        <f t="shared" si="335"/>
        <v/>
      </c>
    </row>
    <row r="2391" spans="1:28" s="271" customFormat="1" ht="20.25">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3"/>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4"/>
        <v>0</v>
      </c>
      <c r="Y2391" s="270"/>
      <c r="Z2391" s="270"/>
      <c r="AB2391" s="272" t="str">
        <f t="shared" si="335"/>
        <v/>
      </c>
    </row>
    <row r="2392" spans="1:28" s="271" customFormat="1" ht="20.25">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3"/>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4"/>
        <v>0</v>
      </c>
      <c r="Y2392" s="270"/>
      <c r="Z2392" s="270"/>
      <c r="AB2392" s="272" t="str">
        <f t="shared" si="335"/>
        <v/>
      </c>
    </row>
    <row r="2393" spans="1:28" s="271" customFormat="1" ht="20.25">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3"/>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4"/>
        <v>0</v>
      </c>
      <c r="Y2393" s="270"/>
      <c r="Z2393" s="270"/>
      <c r="AB2393" s="272" t="str">
        <f t="shared" si="335"/>
        <v/>
      </c>
    </row>
    <row r="2394" spans="1:28" s="271" customFormat="1" ht="20.25">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3"/>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4"/>
        <v>0</v>
      </c>
      <c r="Y2394" s="270"/>
      <c r="Z2394" s="270"/>
      <c r="AB2394" s="272" t="str">
        <f t="shared" si="335"/>
        <v/>
      </c>
    </row>
    <row r="2395" spans="1:28" s="271" customFormat="1" ht="20.25">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ref="S2395:S2425" ca="1" si="336">IF(B2395="","",IF(ISERROR(MATCH($E2395,CL,0)),"Unknown",INDIRECT("'C'!$A$"&amp;MATCH($E2395,CL,0)+1)))</f>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ref="X2395:X2425" ca="1" si="337">IF(AND(C2395="Smelter not listed",OR(LEN(D2395)=0,LEN(E2395)=0)),1,0)</f>
        <v>0</v>
      </c>
      <c r="Y2395" s="270"/>
      <c r="Z2395" s="270"/>
      <c r="AB2395" s="272" t="str">
        <f t="shared" ref="AB2395:AB2425" si="338">B2395&amp;C2395</f>
        <v/>
      </c>
    </row>
    <row r="2396" spans="1:28" s="271" customFormat="1" ht="20.25">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ca="1" si="336"/>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ca="1" si="337"/>
        <v>0</v>
      </c>
      <c r="Y2396" s="270"/>
      <c r="Z2396" s="270"/>
      <c r="AB2396" s="272" t="str">
        <f t="shared" si="338"/>
        <v/>
      </c>
    </row>
    <row r="2397" spans="1:28" s="271" customFormat="1" ht="20.25">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6"/>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37"/>
        <v>0</v>
      </c>
      <c r="Y2397" s="270"/>
      <c r="Z2397" s="270"/>
      <c r="AB2397" s="272" t="str">
        <f t="shared" si="338"/>
        <v/>
      </c>
    </row>
    <row r="2398" spans="1:28" s="271" customFormat="1" ht="20.25">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6"/>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37"/>
        <v>0</v>
      </c>
      <c r="Y2398" s="270"/>
      <c r="Z2398" s="270"/>
      <c r="AB2398" s="272" t="str">
        <f t="shared" si="338"/>
        <v/>
      </c>
    </row>
    <row r="2399" spans="1:28" s="271" customFormat="1" ht="20.25">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6"/>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37"/>
        <v>0</v>
      </c>
      <c r="Y2399" s="270"/>
      <c r="Z2399" s="270"/>
      <c r="AB2399" s="272" t="str">
        <f t="shared" si="338"/>
        <v/>
      </c>
    </row>
    <row r="2400" spans="1:28" s="271" customFormat="1" ht="20.25">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6"/>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37"/>
        <v>0</v>
      </c>
      <c r="Y2400" s="270"/>
      <c r="Z2400" s="270"/>
      <c r="AB2400" s="272" t="str">
        <f t="shared" si="338"/>
        <v/>
      </c>
    </row>
    <row r="2401" spans="1:28" s="271" customFormat="1" ht="20.25">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6"/>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37"/>
        <v>0</v>
      </c>
      <c r="Y2401" s="270"/>
      <c r="Z2401" s="270"/>
      <c r="AB2401" s="272" t="str">
        <f t="shared" si="338"/>
        <v/>
      </c>
    </row>
    <row r="2402" spans="1:28" s="271" customFormat="1" ht="20.25">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6"/>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37"/>
        <v>0</v>
      </c>
      <c r="Y2402" s="270"/>
      <c r="Z2402" s="270"/>
      <c r="AB2402" s="272" t="str">
        <f t="shared" si="338"/>
        <v/>
      </c>
    </row>
    <row r="2403" spans="1:28" s="271" customFormat="1" ht="20.25">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6"/>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37"/>
        <v>0</v>
      </c>
      <c r="Y2403" s="270"/>
      <c r="Z2403" s="270"/>
      <c r="AB2403" s="272" t="str">
        <f t="shared" si="338"/>
        <v/>
      </c>
    </row>
    <row r="2404" spans="1:28" s="271" customFormat="1" ht="20.25">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6"/>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37"/>
        <v>0</v>
      </c>
      <c r="Y2404" s="270"/>
      <c r="Z2404" s="270"/>
      <c r="AB2404" s="272" t="str">
        <f t="shared" si="338"/>
        <v/>
      </c>
    </row>
    <row r="2405" spans="1:28" s="271" customFormat="1" ht="20.25">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6"/>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37"/>
        <v>0</v>
      </c>
      <c r="Y2405" s="270"/>
      <c r="Z2405" s="270"/>
      <c r="AB2405" s="272" t="str">
        <f t="shared" si="338"/>
        <v/>
      </c>
    </row>
    <row r="2406" spans="1:28" s="271" customFormat="1" ht="20.25">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6"/>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37"/>
        <v>0</v>
      </c>
      <c r="Y2406" s="270"/>
      <c r="Z2406" s="270"/>
      <c r="AB2406" s="272" t="str">
        <f t="shared" si="338"/>
        <v/>
      </c>
    </row>
    <row r="2407" spans="1:28" s="271" customFormat="1" ht="20.25">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6"/>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37"/>
        <v>0</v>
      </c>
      <c r="Y2407" s="270"/>
      <c r="Z2407" s="270"/>
      <c r="AB2407" s="272" t="str">
        <f t="shared" si="338"/>
        <v/>
      </c>
    </row>
    <row r="2408" spans="1:28" s="271" customFormat="1" ht="20.25">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6"/>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37"/>
        <v>0</v>
      </c>
      <c r="Y2408" s="270"/>
      <c r="Z2408" s="270"/>
      <c r="AB2408" s="272" t="str">
        <f t="shared" si="338"/>
        <v/>
      </c>
    </row>
    <row r="2409" spans="1:28" s="271" customFormat="1" ht="20.25">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6"/>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37"/>
        <v>0</v>
      </c>
      <c r="Y2409" s="270"/>
      <c r="Z2409" s="270"/>
      <c r="AB2409" s="272" t="str">
        <f t="shared" si="338"/>
        <v/>
      </c>
    </row>
    <row r="2410" spans="1:28" s="271" customFormat="1" ht="20.25">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6"/>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37"/>
        <v>0</v>
      </c>
      <c r="Y2410" s="270"/>
      <c r="Z2410" s="270"/>
      <c r="AB2410" s="272" t="str">
        <f t="shared" si="338"/>
        <v/>
      </c>
    </row>
    <row r="2411" spans="1:28" s="271" customFormat="1" ht="20.25">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6"/>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37"/>
        <v>0</v>
      </c>
      <c r="Y2411" s="270"/>
      <c r="Z2411" s="270"/>
      <c r="AB2411" s="272" t="str">
        <f t="shared" si="338"/>
        <v/>
      </c>
    </row>
    <row r="2412" spans="1:28" s="271" customFormat="1" ht="20.25">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6"/>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37"/>
        <v>0</v>
      </c>
      <c r="Y2412" s="270"/>
      <c r="Z2412" s="270"/>
      <c r="AB2412" s="272" t="str">
        <f t="shared" si="338"/>
        <v/>
      </c>
    </row>
    <row r="2413" spans="1:28" s="271" customFormat="1" ht="20.25">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6"/>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37"/>
        <v>0</v>
      </c>
      <c r="Y2413" s="270"/>
      <c r="Z2413" s="270"/>
      <c r="AB2413" s="272" t="str">
        <f t="shared" si="338"/>
        <v/>
      </c>
    </row>
    <row r="2414" spans="1:28" s="271" customFormat="1" ht="20.25">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6"/>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37"/>
        <v>0</v>
      </c>
      <c r="Y2414" s="270"/>
      <c r="Z2414" s="270"/>
      <c r="AB2414" s="272" t="str">
        <f t="shared" si="338"/>
        <v/>
      </c>
    </row>
    <row r="2415" spans="1:28" s="271" customFormat="1" ht="20.25">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6"/>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37"/>
        <v>0</v>
      </c>
      <c r="Y2415" s="270"/>
      <c r="Z2415" s="270"/>
      <c r="AB2415" s="272" t="str">
        <f t="shared" si="338"/>
        <v/>
      </c>
    </row>
    <row r="2416" spans="1:28" s="271" customFormat="1" ht="20.25">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6"/>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37"/>
        <v>0</v>
      </c>
      <c r="Y2416" s="270"/>
      <c r="Z2416" s="270"/>
      <c r="AB2416" s="272" t="str">
        <f t="shared" si="338"/>
        <v/>
      </c>
    </row>
    <row r="2417" spans="1:28" s="271" customFormat="1" ht="20.25">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6"/>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37"/>
        <v>0</v>
      </c>
      <c r="Y2417" s="270"/>
      <c r="Z2417" s="270"/>
      <c r="AB2417" s="272" t="str">
        <f t="shared" si="338"/>
        <v/>
      </c>
    </row>
    <row r="2418" spans="1:28" s="271" customFormat="1" ht="20.25">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6"/>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37"/>
        <v>0</v>
      </c>
      <c r="Y2418" s="270"/>
      <c r="Z2418" s="270"/>
      <c r="AB2418" s="272" t="str">
        <f t="shared" si="338"/>
        <v/>
      </c>
    </row>
    <row r="2419" spans="1:28" s="271" customFormat="1" ht="20.25">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6"/>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37"/>
        <v>0</v>
      </c>
      <c r="Y2419" s="270"/>
      <c r="Z2419" s="270"/>
      <c r="AB2419" s="272" t="str">
        <f t="shared" si="338"/>
        <v/>
      </c>
    </row>
    <row r="2420" spans="1:28" s="271" customFormat="1" ht="20.25">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6"/>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37"/>
        <v>0</v>
      </c>
      <c r="Y2420" s="270"/>
      <c r="Z2420" s="270"/>
      <c r="AB2420" s="272" t="str">
        <f t="shared" si="338"/>
        <v/>
      </c>
    </row>
    <row r="2421" spans="1:28" s="271" customFormat="1" ht="20.25">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6"/>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37"/>
        <v>0</v>
      </c>
      <c r="Y2421" s="270"/>
      <c r="Z2421" s="270"/>
      <c r="AB2421" s="272" t="str">
        <f t="shared" si="338"/>
        <v/>
      </c>
    </row>
    <row r="2422" spans="1:28" s="271" customFormat="1" ht="20.25">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6"/>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37"/>
        <v>0</v>
      </c>
      <c r="Y2422" s="270"/>
      <c r="Z2422" s="270"/>
      <c r="AB2422" s="272" t="str">
        <f t="shared" si="338"/>
        <v/>
      </c>
    </row>
    <row r="2423" spans="1:28" s="271" customFormat="1" ht="20.25">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6"/>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37"/>
        <v>0</v>
      </c>
      <c r="Y2423" s="270"/>
      <c r="Z2423" s="270"/>
      <c r="AB2423" s="272" t="str">
        <f t="shared" si="338"/>
        <v/>
      </c>
    </row>
    <row r="2424" spans="1:28" s="271" customFormat="1" ht="20.25">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6"/>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37"/>
        <v>0</v>
      </c>
      <c r="Y2424" s="270"/>
      <c r="Z2424" s="270"/>
      <c r="AB2424" s="272" t="str">
        <f t="shared" si="338"/>
        <v/>
      </c>
    </row>
    <row r="2425" spans="1:28" s="271" customFormat="1" ht="20.25">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6"/>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37"/>
        <v>0</v>
      </c>
      <c r="Y2425" s="270"/>
      <c r="Z2425" s="270"/>
      <c r="AB2425" s="272" t="str">
        <f t="shared" si="338"/>
        <v/>
      </c>
    </row>
    <row r="2426" spans="1:28" s="271" customFormat="1" ht="20.25">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ref="S2426" ca="1" si="339">IF(B2426="","",IF(ISERROR(MATCH($E2426,CL,0)),"Unknown",INDIRECT("'C'!$A$"&amp;MATCH($E2426,CL,0)+1)))</f>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ref="X2426" ca="1" si="340">IF(AND(C2426="Smelter not listed",OR(LEN(D2426)=0,LEN(E2426)=0)),1,0)</f>
        <v>0</v>
      </c>
      <c r="Y2426" s="270"/>
      <c r="Z2426" s="270"/>
      <c r="AB2426" s="272" t="str">
        <f t="shared" ref="AB2426" si="341">B2426&amp;C2426</f>
        <v/>
      </c>
    </row>
    <row r="2427" spans="1:28" s="271" customFormat="1" ht="20.25">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S2458"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X2458" ca="1" si="343">IF(AND(C2427="Smelter not listed",OR(LEN(D2427)=0,LEN(E2427)=0)),1,0)</f>
        <v>0</v>
      </c>
      <c r="Y2427" s="270"/>
      <c r="Z2427" s="270"/>
      <c r="AB2427" s="272" t="str">
        <f t="shared" ref="AB2427:AB2458" si="344">B2427&amp;C2427</f>
        <v/>
      </c>
    </row>
    <row r="2428" spans="1:28" s="271" customFormat="1" ht="20.25">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ca="1" si="342"/>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ca="1" si="343"/>
        <v>0</v>
      </c>
      <c r="Y2428" s="270"/>
      <c r="Z2428" s="270"/>
      <c r="AB2428" s="272" t="str">
        <f t="shared" si="344"/>
        <v/>
      </c>
    </row>
    <row r="2429" spans="1:28" s="271" customFormat="1" ht="20.25">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2"/>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3"/>
        <v>0</v>
      </c>
      <c r="Y2429" s="270"/>
      <c r="Z2429" s="270"/>
      <c r="AB2429" s="272" t="str">
        <f t="shared" si="344"/>
        <v/>
      </c>
    </row>
    <row r="2430" spans="1:28" s="271" customFormat="1" ht="20.25">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2"/>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3"/>
        <v>0</v>
      </c>
      <c r="Y2430" s="270"/>
      <c r="Z2430" s="270"/>
      <c r="AB2430" s="272" t="str">
        <f t="shared" si="344"/>
        <v/>
      </c>
    </row>
    <row r="2431" spans="1:28" s="271" customFormat="1" ht="20.25">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2"/>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3"/>
        <v>0</v>
      </c>
      <c r="Y2431" s="270"/>
      <c r="Z2431" s="270"/>
      <c r="AB2431" s="272" t="str">
        <f t="shared" si="344"/>
        <v/>
      </c>
    </row>
    <row r="2432" spans="1:28" s="271" customFormat="1" ht="20.25">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2"/>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3"/>
        <v>0</v>
      </c>
      <c r="Y2432" s="270"/>
      <c r="Z2432" s="270"/>
      <c r="AB2432" s="272" t="str">
        <f t="shared" si="344"/>
        <v/>
      </c>
    </row>
    <row r="2433" spans="1:28" s="271" customFormat="1" ht="20.25">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2"/>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3"/>
        <v>0</v>
      </c>
      <c r="Y2433" s="270"/>
      <c r="Z2433" s="270"/>
      <c r="AB2433" s="272" t="str">
        <f t="shared" si="344"/>
        <v/>
      </c>
    </row>
    <row r="2434" spans="1:28" s="271" customFormat="1" ht="20.25">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2"/>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3"/>
        <v>0</v>
      </c>
      <c r="Y2434" s="270"/>
      <c r="Z2434" s="270"/>
      <c r="AB2434" s="272" t="str">
        <f t="shared" si="344"/>
        <v/>
      </c>
    </row>
    <row r="2435" spans="1:28" s="271" customFormat="1" ht="20.25">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2"/>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3"/>
        <v>0</v>
      </c>
      <c r="Y2435" s="270"/>
      <c r="Z2435" s="270"/>
      <c r="AB2435" s="272" t="str">
        <f t="shared" si="344"/>
        <v/>
      </c>
    </row>
    <row r="2436" spans="1:28" s="271" customFormat="1" ht="20.25">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2"/>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3"/>
        <v>0</v>
      </c>
      <c r="Y2436" s="270"/>
      <c r="Z2436" s="270"/>
      <c r="AB2436" s="272" t="str">
        <f t="shared" si="344"/>
        <v/>
      </c>
    </row>
    <row r="2437" spans="1:28" s="271" customFormat="1" ht="20.25">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2"/>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3"/>
        <v>0</v>
      </c>
      <c r="Y2437" s="270"/>
      <c r="Z2437" s="270"/>
      <c r="AB2437" s="272" t="str">
        <f t="shared" si="344"/>
        <v/>
      </c>
    </row>
    <row r="2438" spans="1:28" s="271" customFormat="1" ht="20.25">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2"/>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3"/>
        <v>0</v>
      </c>
      <c r="Y2438" s="270"/>
      <c r="Z2438" s="270"/>
      <c r="AB2438" s="272" t="str">
        <f t="shared" si="344"/>
        <v/>
      </c>
    </row>
    <row r="2439" spans="1:28" s="271" customFormat="1" ht="20.25">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2"/>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3"/>
        <v>0</v>
      </c>
      <c r="Y2439" s="270"/>
      <c r="Z2439" s="270"/>
      <c r="AB2439" s="272" t="str">
        <f t="shared" si="344"/>
        <v/>
      </c>
    </row>
    <row r="2440" spans="1:28" s="271" customFormat="1" ht="20.25">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2"/>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3"/>
        <v>0</v>
      </c>
      <c r="Y2440" s="270"/>
      <c r="Z2440" s="270"/>
      <c r="AB2440" s="272" t="str">
        <f t="shared" si="344"/>
        <v/>
      </c>
    </row>
    <row r="2441" spans="1:28" s="271" customFormat="1" ht="20.25">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2"/>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3"/>
        <v>0</v>
      </c>
      <c r="Y2441" s="270"/>
      <c r="Z2441" s="270"/>
      <c r="AB2441" s="272" t="str">
        <f t="shared" si="344"/>
        <v/>
      </c>
    </row>
    <row r="2442" spans="1:28" s="271" customFormat="1" ht="20.25">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2"/>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3"/>
        <v>0</v>
      </c>
      <c r="Y2442" s="270"/>
      <c r="Z2442" s="270"/>
      <c r="AB2442" s="272" t="str">
        <f t="shared" si="344"/>
        <v/>
      </c>
    </row>
    <row r="2443" spans="1:28" s="271" customFormat="1" ht="20.25">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2"/>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3"/>
        <v>0</v>
      </c>
      <c r="Y2443" s="270"/>
      <c r="Z2443" s="270"/>
      <c r="AB2443" s="272" t="str">
        <f t="shared" si="344"/>
        <v/>
      </c>
    </row>
    <row r="2444" spans="1:28" s="271" customFormat="1" ht="20.25">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2"/>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3"/>
        <v>0</v>
      </c>
      <c r="Y2444" s="270"/>
      <c r="Z2444" s="270"/>
      <c r="AB2444" s="272" t="str">
        <f t="shared" si="344"/>
        <v/>
      </c>
    </row>
    <row r="2445" spans="1:28" s="271" customFormat="1" ht="20.25">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2"/>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3"/>
        <v>0</v>
      </c>
      <c r="Y2445" s="270"/>
      <c r="Z2445" s="270"/>
      <c r="AB2445" s="272" t="str">
        <f t="shared" si="344"/>
        <v/>
      </c>
    </row>
    <row r="2446" spans="1:28" s="271" customFormat="1" ht="20.25">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2"/>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3"/>
        <v>0</v>
      </c>
      <c r="Y2446" s="270"/>
      <c r="Z2446" s="270"/>
      <c r="AB2446" s="272" t="str">
        <f t="shared" si="344"/>
        <v/>
      </c>
    </row>
    <row r="2447" spans="1:28" s="271" customFormat="1" ht="20.25">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2"/>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3"/>
        <v>0</v>
      </c>
      <c r="Y2447" s="270"/>
      <c r="Z2447" s="270"/>
      <c r="AB2447" s="272" t="str">
        <f t="shared" si="344"/>
        <v/>
      </c>
    </row>
    <row r="2448" spans="1:28" s="271" customFormat="1" ht="20.25">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2"/>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3"/>
        <v>0</v>
      </c>
      <c r="Y2448" s="270"/>
      <c r="Z2448" s="270"/>
      <c r="AB2448" s="272" t="str">
        <f t="shared" si="344"/>
        <v/>
      </c>
    </row>
    <row r="2449" spans="1:28" s="271" customFormat="1" ht="20.25">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2"/>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3"/>
        <v>0</v>
      </c>
      <c r="Y2449" s="270"/>
      <c r="Z2449" s="270"/>
      <c r="AB2449" s="272" t="str">
        <f t="shared" si="344"/>
        <v/>
      </c>
    </row>
    <row r="2450" spans="1:28" s="271" customFormat="1" ht="20.25">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2"/>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3"/>
        <v>0</v>
      </c>
      <c r="Y2450" s="270"/>
      <c r="Z2450" s="270"/>
      <c r="AB2450" s="272" t="str">
        <f t="shared" si="344"/>
        <v/>
      </c>
    </row>
    <row r="2451" spans="1:28" s="271" customFormat="1" ht="20.25">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2"/>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3"/>
        <v>0</v>
      </c>
      <c r="Y2451" s="270"/>
      <c r="Z2451" s="270"/>
      <c r="AB2451" s="272" t="str">
        <f t="shared" si="344"/>
        <v/>
      </c>
    </row>
    <row r="2452" spans="1:28" s="271" customFormat="1" ht="20.25">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2"/>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3"/>
        <v>0</v>
      </c>
      <c r="Y2452" s="270"/>
      <c r="Z2452" s="270"/>
      <c r="AB2452" s="272" t="str">
        <f t="shared" si="344"/>
        <v/>
      </c>
    </row>
    <row r="2453" spans="1:28" s="271" customFormat="1" ht="20.25">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2"/>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3"/>
        <v>0</v>
      </c>
      <c r="Y2453" s="270"/>
      <c r="Z2453" s="270"/>
      <c r="AB2453" s="272" t="str">
        <f t="shared" si="344"/>
        <v/>
      </c>
    </row>
    <row r="2454" spans="1:28" s="271" customFormat="1" ht="20.25">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2"/>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3"/>
        <v>0</v>
      </c>
      <c r="Y2454" s="270"/>
      <c r="Z2454" s="270"/>
      <c r="AB2454" s="272" t="str">
        <f t="shared" si="344"/>
        <v/>
      </c>
    </row>
    <row r="2455" spans="1:28" s="271" customFormat="1" ht="20.25">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2"/>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3"/>
        <v>0</v>
      </c>
      <c r="Y2455" s="270"/>
      <c r="Z2455" s="270"/>
      <c r="AB2455" s="272" t="str">
        <f t="shared" si="344"/>
        <v/>
      </c>
    </row>
    <row r="2456" spans="1:28" s="271" customFormat="1" ht="20.25">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2"/>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3"/>
        <v>0</v>
      </c>
      <c r="Y2456" s="270"/>
      <c r="Z2456" s="270"/>
      <c r="AB2456" s="272" t="str">
        <f t="shared" si="344"/>
        <v/>
      </c>
    </row>
    <row r="2457" spans="1:28" s="271" customFormat="1" ht="20.25">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2"/>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3"/>
        <v>0</v>
      </c>
      <c r="Y2457" s="270"/>
      <c r="Z2457" s="270"/>
      <c r="AB2457" s="272" t="str">
        <f t="shared" si="344"/>
        <v/>
      </c>
    </row>
    <row r="2458" spans="1:28" s="271" customFormat="1" ht="20.25">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2"/>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3"/>
        <v>0</v>
      </c>
      <c r="Y2458" s="270"/>
      <c r="Z2458" s="270"/>
      <c r="AB2458" s="272" t="str">
        <f t="shared" si="344"/>
        <v/>
      </c>
    </row>
    <row r="2459" spans="1:28" s="271" customFormat="1" ht="20.25">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ref="S2459:S2489" ca="1" si="345">IF(B2459="","",IF(ISERROR(MATCH($E2459,CL,0)),"Unknown",INDIRECT("'C'!$A$"&amp;MATCH($E2459,CL,0)+1)))</f>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ref="X2459:X2491" ca="1" si="346">IF(AND(C2459="Smelter not listed",OR(LEN(D2459)=0,LEN(E2459)=0)),1,0)</f>
        <v>0</v>
      </c>
      <c r="Y2459" s="270"/>
      <c r="Z2459" s="270"/>
      <c r="AB2459" s="272" t="str">
        <f t="shared" ref="AB2459:AB2489" si="347">B2459&amp;C2459</f>
        <v/>
      </c>
    </row>
    <row r="2460" spans="1:28" s="271" customFormat="1" ht="20.25">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ca="1" si="345"/>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ca="1" si="346"/>
        <v>0</v>
      </c>
      <c r="Y2460" s="270"/>
      <c r="Z2460" s="270"/>
      <c r="AB2460" s="272" t="str">
        <f t="shared" si="347"/>
        <v/>
      </c>
    </row>
    <row r="2461" spans="1:28" s="271" customFormat="1" ht="20.25">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5"/>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6"/>
        <v>0</v>
      </c>
      <c r="Y2461" s="270"/>
      <c r="Z2461" s="270"/>
      <c r="AB2461" s="272" t="str">
        <f t="shared" si="347"/>
        <v/>
      </c>
    </row>
    <row r="2462" spans="1:28" s="271" customFormat="1" ht="20.25">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5"/>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6"/>
        <v>0</v>
      </c>
      <c r="Y2462" s="270"/>
      <c r="Z2462" s="270"/>
      <c r="AB2462" s="272" t="str">
        <f t="shared" si="347"/>
        <v/>
      </c>
    </row>
    <row r="2463" spans="1:28" s="271" customFormat="1" ht="20.25">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5"/>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6"/>
        <v>0</v>
      </c>
      <c r="Y2463" s="270"/>
      <c r="Z2463" s="270"/>
      <c r="AB2463" s="272" t="str">
        <f t="shared" si="347"/>
        <v/>
      </c>
    </row>
    <row r="2464" spans="1:28" s="271" customFormat="1" ht="20.25">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5"/>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6"/>
        <v>0</v>
      </c>
      <c r="Y2464" s="270"/>
      <c r="Z2464" s="270"/>
      <c r="AB2464" s="272" t="str">
        <f t="shared" si="347"/>
        <v/>
      </c>
    </row>
    <row r="2465" spans="1:28" s="271" customFormat="1" ht="20.25">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5"/>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6"/>
        <v>0</v>
      </c>
      <c r="Y2465" s="270"/>
      <c r="Z2465" s="270"/>
      <c r="AB2465" s="272" t="str">
        <f t="shared" si="347"/>
        <v/>
      </c>
    </row>
    <row r="2466" spans="1:28" s="271" customFormat="1" ht="20.25">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5"/>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6"/>
        <v>0</v>
      </c>
      <c r="Y2466" s="270"/>
      <c r="Z2466" s="270"/>
      <c r="AB2466" s="272" t="str">
        <f t="shared" si="347"/>
        <v/>
      </c>
    </row>
    <row r="2467" spans="1:28" s="271" customFormat="1" ht="20.25">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5"/>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6"/>
        <v>0</v>
      </c>
      <c r="Y2467" s="270"/>
      <c r="Z2467" s="270"/>
      <c r="AB2467" s="272" t="str">
        <f t="shared" si="347"/>
        <v/>
      </c>
    </row>
    <row r="2468" spans="1:28" s="271" customFormat="1" ht="20.25">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5"/>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6"/>
        <v>0</v>
      </c>
      <c r="Y2468" s="270"/>
      <c r="Z2468" s="270"/>
      <c r="AB2468" s="272" t="str">
        <f t="shared" si="347"/>
        <v/>
      </c>
    </row>
    <row r="2469" spans="1:28" s="271" customFormat="1" ht="20.25">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5"/>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6"/>
        <v>0</v>
      </c>
      <c r="Y2469" s="270"/>
      <c r="Z2469" s="270"/>
      <c r="AB2469" s="272" t="str">
        <f t="shared" si="347"/>
        <v/>
      </c>
    </row>
    <row r="2470" spans="1:28" s="271" customFormat="1" ht="20.25">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5"/>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6"/>
        <v>0</v>
      </c>
      <c r="Y2470" s="270"/>
      <c r="Z2470" s="270"/>
      <c r="AB2470" s="272" t="str">
        <f t="shared" si="347"/>
        <v/>
      </c>
    </row>
    <row r="2471" spans="1:28" s="271" customFormat="1" ht="20.25">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5"/>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6"/>
        <v>0</v>
      </c>
      <c r="Y2471" s="270"/>
      <c r="Z2471" s="270"/>
      <c r="AB2471" s="272" t="str">
        <f t="shared" si="347"/>
        <v/>
      </c>
    </row>
    <row r="2472" spans="1:28" s="271" customFormat="1" ht="20.25">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5"/>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6"/>
        <v>0</v>
      </c>
      <c r="Y2472" s="270"/>
      <c r="Z2472" s="270"/>
      <c r="AB2472" s="272" t="str">
        <f t="shared" si="347"/>
        <v/>
      </c>
    </row>
    <row r="2473" spans="1:28" s="271" customFormat="1" ht="20.25">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5"/>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6"/>
        <v>0</v>
      </c>
      <c r="Y2473" s="270"/>
      <c r="Z2473" s="270"/>
      <c r="AB2473" s="272" t="str">
        <f t="shared" si="347"/>
        <v/>
      </c>
    </row>
    <row r="2474" spans="1:28" s="271" customFormat="1" ht="20.25">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5"/>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6"/>
        <v>0</v>
      </c>
      <c r="Y2474" s="270"/>
      <c r="Z2474" s="270"/>
      <c r="AB2474" s="272" t="str">
        <f t="shared" si="347"/>
        <v/>
      </c>
    </row>
    <row r="2475" spans="1:28" s="271" customFormat="1" ht="20.25">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5"/>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6"/>
        <v>0</v>
      </c>
      <c r="Y2475" s="270"/>
      <c r="Z2475" s="270"/>
      <c r="AB2475" s="272" t="str">
        <f t="shared" si="347"/>
        <v/>
      </c>
    </row>
    <row r="2476" spans="1:28" s="271" customFormat="1" ht="20.25">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5"/>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6"/>
        <v>0</v>
      </c>
      <c r="Y2476" s="270"/>
      <c r="Z2476" s="270"/>
      <c r="AB2476" s="272" t="str">
        <f t="shared" si="347"/>
        <v/>
      </c>
    </row>
    <row r="2477" spans="1:28" s="271" customFormat="1" ht="20.25">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5"/>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6"/>
        <v>0</v>
      </c>
      <c r="Y2477" s="270"/>
      <c r="Z2477" s="270"/>
      <c r="AB2477" s="272" t="str">
        <f t="shared" si="347"/>
        <v/>
      </c>
    </row>
    <row r="2478" spans="1:28" s="271" customFormat="1" ht="20.25">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5"/>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6"/>
        <v>0</v>
      </c>
      <c r="Y2478" s="270"/>
      <c r="Z2478" s="270"/>
      <c r="AB2478" s="272" t="str">
        <f t="shared" si="347"/>
        <v/>
      </c>
    </row>
    <row r="2479" spans="1:28" s="271" customFormat="1" ht="20.25">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5"/>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6"/>
        <v>0</v>
      </c>
      <c r="Y2479" s="270"/>
      <c r="Z2479" s="270"/>
      <c r="AB2479" s="272" t="str">
        <f t="shared" si="347"/>
        <v/>
      </c>
    </row>
    <row r="2480" spans="1:28" s="271" customFormat="1" ht="20.25">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5"/>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6"/>
        <v>0</v>
      </c>
      <c r="Y2480" s="270"/>
      <c r="Z2480" s="270"/>
      <c r="AB2480" s="272" t="str">
        <f t="shared" si="347"/>
        <v/>
      </c>
    </row>
    <row r="2481" spans="1:28" s="271" customFormat="1" ht="20.25">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5"/>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6"/>
        <v>0</v>
      </c>
      <c r="Y2481" s="270"/>
      <c r="Z2481" s="270"/>
      <c r="AB2481" s="272" t="str">
        <f t="shared" si="347"/>
        <v/>
      </c>
    </row>
    <row r="2482" spans="1:28" s="271" customFormat="1" ht="20.25">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5"/>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6"/>
        <v>0</v>
      </c>
      <c r="Y2482" s="270"/>
      <c r="Z2482" s="270"/>
      <c r="AB2482" s="272" t="str">
        <f t="shared" si="347"/>
        <v/>
      </c>
    </row>
    <row r="2483" spans="1:28" s="271" customFormat="1" ht="20.25">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5"/>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6"/>
        <v>0</v>
      </c>
      <c r="Y2483" s="270"/>
      <c r="Z2483" s="270"/>
      <c r="AB2483" s="272" t="str">
        <f t="shared" si="347"/>
        <v/>
      </c>
    </row>
    <row r="2484" spans="1:28" s="271" customFormat="1" ht="20.25">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5"/>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6"/>
        <v>0</v>
      </c>
      <c r="Y2484" s="270"/>
      <c r="Z2484" s="270"/>
      <c r="AB2484" s="272" t="str">
        <f t="shared" si="347"/>
        <v/>
      </c>
    </row>
    <row r="2485" spans="1:28" s="271" customFormat="1" ht="20.25">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5"/>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6"/>
        <v>0</v>
      </c>
      <c r="Y2485" s="270"/>
      <c r="Z2485" s="270"/>
      <c r="AB2485" s="272" t="str">
        <f t="shared" si="347"/>
        <v/>
      </c>
    </row>
    <row r="2486" spans="1:28" s="271" customFormat="1" ht="20.25">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5"/>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6"/>
        <v>0</v>
      </c>
      <c r="Y2486" s="270"/>
      <c r="Z2486" s="270"/>
      <c r="AB2486" s="272" t="str">
        <f t="shared" si="347"/>
        <v/>
      </c>
    </row>
    <row r="2487" spans="1:28" s="271" customFormat="1" ht="20.25">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5"/>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6"/>
        <v>0</v>
      </c>
      <c r="Y2487" s="270"/>
      <c r="Z2487" s="270"/>
      <c r="AB2487" s="272" t="str">
        <f t="shared" si="347"/>
        <v/>
      </c>
    </row>
    <row r="2488" spans="1:28" s="271" customFormat="1" ht="20.25">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5"/>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6"/>
        <v>0</v>
      </c>
      <c r="Y2488" s="270"/>
      <c r="Z2488" s="270"/>
      <c r="AB2488" s="272" t="str">
        <f t="shared" si="347"/>
        <v/>
      </c>
    </row>
    <row r="2489" spans="1:28" s="271" customFormat="1" ht="20.25">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5"/>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6"/>
        <v>0</v>
      </c>
      <c r="Y2489" s="270"/>
      <c r="Z2489" s="270"/>
      <c r="AB2489" s="272" t="str">
        <f t="shared" si="347"/>
        <v/>
      </c>
    </row>
    <row r="2490" spans="1:28" s="271" customFormat="1" ht="20.25">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ref="S2490" ca="1" si="348">IF(B2490="","",IF(ISERROR(MATCH($E2490,CL,0)),"Unknown",INDIRECT("'C'!$A$"&amp;MATCH($E2490,CL,0)+1)))</f>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6"/>
        <v>0</v>
      </c>
      <c r="Y2490" s="270"/>
      <c r="Z2490" s="270"/>
      <c r="AB2490" s="272" t="str">
        <f t="shared" ref="AB2490" si="349">B2490&amp;C2490</f>
        <v/>
      </c>
    </row>
    <row r="2491" spans="1:28" s="271" customFormat="1" ht="20.25">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6"/>
        <v>0</v>
      </c>
      <c r="Y2491" s="270"/>
      <c r="Z2491" s="270"/>
      <c r="AB2491" s="272" t="str">
        <f>B2491&amp;C2491</f>
        <v/>
      </c>
    </row>
    <row r="2492" spans="1:28" s="271" customFormat="1" ht="20.25">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t="shared" ref="S2492" ca="1" si="350">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c r="Y2492" s="270"/>
      <c r="Z2492" s="270"/>
      <c r="AB2492" s="272"/>
    </row>
    <row r="2493" spans="1:28" s="271" customFormat="1" ht="20.25">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S2504" ca="1" si="351">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25">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ca="1" si="351"/>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25">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1"/>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25">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1"/>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25">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1"/>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25">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1"/>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25">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1"/>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25">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1"/>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25">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1"/>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25">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1"/>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25">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1"/>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f ca="1">IF(AND(C2503="Smelter not listed",OR(LEN(D2503)=0,LEN(E2503)=0)),1,0)</f>
        <v>0</v>
      </c>
      <c r="Y2503" s="270"/>
      <c r="Z2503" s="270"/>
      <c r="AB2503" s="272" t="str">
        <f>B2503&amp;C2503</f>
        <v/>
      </c>
    </row>
    <row r="2504" spans="1:28" ht="13.5" thickBot="1">
      <c r="A2504" s="291"/>
      <c r="B2504" s="273"/>
      <c r="C2504" s="273"/>
      <c r="D2504" s="274"/>
      <c r="E2504" s="274"/>
      <c r="F2504" s="274"/>
      <c r="G2504" s="274"/>
      <c r="H2504" s="274"/>
      <c r="I2504" s="274"/>
      <c r="J2504" s="274"/>
      <c r="K2504" s="274"/>
      <c r="L2504" s="274"/>
      <c r="M2504" s="274"/>
      <c r="N2504" s="274"/>
      <c r="O2504" s="274"/>
      <c r="P2504" s="274"/>
      <c r="Q2504" s="239"/>
      <c r="R2504" s="215"/>
      <c r="S2504" s="222" t="str">
        <f t="shared" ca="1" si="351"/>
        <v/>
      </c>
      <c r="T2504" s="222" t="str">
        <f ca="1">IF(B2504="","",IF(ISERROR(MATCH($J2504,SorP!$B$1:$B$6230,0)),"",INDIRECT("'SorP'!$A$"&amp;MATCH($J2504,SorP!$B$1:$B$6230,0))))</f>
        <v/>
      </c>
      <c r="AB2504" s="271" t="str">
        <f>B2504&amp;C2504</f>
        <v/>
      </c>
    </row>
    <row r="2505" spans="1:28" ht="13.5" thickTop="1">
      <c r="U2505" s="276"/>
      <c r="V2505" s="276"/>
      <c r="W2505" s="276"/>
      <c r="X2505" s="276"/>
      <c r="Y2505" s="276"/>
      <c r="Z2505" s="276"/>
    </row>
    <row r="2506" spans="1:28">
      <c r="U2506" s="276"/>
      <c r="V2506" s="276"/>
      <c r="W2506" s="276"/>
      <c r="X2506" s="276"/>
      <c r="Y2506" s="276"/>
      <c r="Z2506" s="276"/>
    </row>
    <row r="2507" spans="1:28" ht="13.5" thickBot="1">
      <c r="U2507" s="276"/>
      <c r="V2507" s="276"/>
      <c r="W2507" s="276"/>
      <c r="X2507" s="276"/>
      <c r="Y2507" s="276"/>
      <c r="Z2507" s="276"/>
    </row>
  </sheetData>
  <sheetProtection algorithmName="SHA-512" hashValue="4GVQwHSzD4bYoxv15MXZ7sYdYD85Wgg9DikcTZa4tOAoSKUo304cuH63eSjuyxUlKbH8Nl3Qr0jNVOgP9/aviQ==" saltValue="Psv7yAU0kOHmSJqLyx5A5A=="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9FE16F6-E0A0-4AB5-A18A-3E68AD5E60F8}"/>
    </customSheetView>
  </customSheetViews>
  <mergeCells count="3">
    <mergeCell ref="J2:O2"/>
    <mergeCell ref="B3:E3"/>
    <mergeCell ref="G3:I3"/>
  </mergeCells>
  <conditionalFormatting sqref="B585:B2503 B5:B14">
    <cfRule type="expression" dxfId="32" priority="40" stopIfTrue="1">
      <formula>IF(B5="",TRUE)</formula>
    </cfRule>
    <cfRule type="expression" dxfId="31" priority="51" stopIfTrue="1">
      <formula>IF(AND(COUNTIF(MetalSmelter,B5&amp;C5)=0,LEN(C5)&gt;0),TRUE,FALSE)</formula>
    </cfRule>
  </conditionalFormatting>
  <conditionalFormatting sqref="R5:R2504 E5:E2503">
    <cfRule type="expression" dxfId="30" priority="47" stopIfTrue="1">
      <formula>IF(AND(E5="",$C5=$X$4),TRUE)</formula>
    </cfRule>
    <cfRule type="expression" dxfId="29" priority="48" stopIfTrue="1">
      <formula>IF(FIND("!",E5),TRUE)</formula>
    </cfRule>
  </conditionalFormatting>
  <conditionalFormatting sqref="F585:F2503 F5:F18">
    <cfRule type="expression" dxfId="28" priority="38" stopIfTrue="1">
      <formula>IF(AND(LEN($A5)&gt;0,$A5&lt;&gt;$F5),TRUE,FALSE)</formula>
    </cfRule>
  </conditionalFormatting>
  <conditionalFormatting sqref="C585:C2503 C5:C18">
    <cfRule type="expression" dxfId="27" priority="37" stopIfTrue="1">
      <formula>IF(AND(B5&lt;&gt;"",C5=""),TRUE)</formula>
    </cfRule>
  </conditionalFormatting>
  <conditionalFormatting sqref="B20:B584 B15:B18">
    <cfRule type="expression" dxfId="26" priority="16" stopIfTrue="1">
      <formula>IF(B15="",TRUE)</formula>
    </cfRule>
    <cfRule type="expression" dxfId="25" priority="19" stopIfTrue="1">
      <formula>IF(AND(COUNTIF(MetalSmelter,B15&amp;C15)=0,LEN(C15)&gt;0),TRUE,FALSE)</formula>
    </cfRule>
  </conditionalFormatting>
  <conditionalFormatting sqref="G5:G2503">
    <cfRule type="expression" dxfId="24" priority="22" stopIfTrue="1">
      <formula>IF(FIND("Enter smelter details",G5),TRUE)</formula>
    </cfRule>
  </conditionalFormatting>
  <conditionalFormatting sqref="F20:F584">
    <cfRule type="expression" dxfId="23" priority="15" stopIfTrue="1">
      <formula>IF(AND(LEN($A20)&gt;0,$A20&lt;&gt;$F20),TRUE,FALSE)</formula>
    </cfRule>
  </conditionalFormatting>
  <conditionalFormatting sqref="C20:C584">
    <cfRule type="expression" dxfId="22" priority="14" stopIfTrue="1">
      <formula>IF(AND(B20&lt;&gt;"",C20=""),TRUE)</formula>
    </cfRule>
  </conditionalFormatting>
  <conditionalFormatting sqref="B19">
    <cfRule type="expression" dxfId="21" priority="6" stopIfTrue="1">
      <formula>IF(B19="",TRUE)</formula>
    </cfRule>
    <cfRule type="expression" dxfId="20" priority="9" stopIfTrue="1">
      <formula>IF(AND(COUNTIF(MetalSmelter,B19&amp;C19)=0,LEN(C19)&gt;0),TRUE,FALSE)</formula>
    </cfRule>
  </conditionalFormatting>
  <conditionalFormatting sqref="F19">
    <cfRule type="expression" dxfId="19" priority="5" stopIfTrue="1">
      <formula>IF(AND(LEN($A19)&gt;0,$A19&lt;&gt;$F19),TRUE,FALSE)</formula>
    </cfRule>
  </conditionalFormatting>
  <conditionalFormatting sqref="C19">
    <cfRule type="expression" dxfId="18" priority="4" stopIfTrue="1">
      <formula>IF(AND(B19&lt;&gt;"",C19=""),TRUE)</formula>
    </cfRule>
  </conditionalFormatting>
  <conditionalFormatting sqref="D5:D2503">
    <cfRule type="expression" dxfId="17" priority="13" stopIfTrue="1">
      <formula>IF(AND(LEN($C5)&gt;0,AND($C5&lt;&gt;"Smelter Not Listed",ISBLANK($D5))),1,0)</formula>
    </cfRule>
    <cfRule type="expression" dxfId="16" priority="20" stopIfTrue="1">
      <formula>IF(AND(D5="",$C5=$X$4),TRUE)</formula>
    </cfRule>
    <cfRule type="expression" dxfId="15" priority="21"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Ideal-Tridon Group</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Conflict Minerals Reporting Template (CMRT) for Ideal-Tridon Group</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Barry Nixon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bnixon@idealtridon.com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t="str">
        <f>Declaration!D17</f>
        <v>615-355-1194</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Barry Nixon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bnixon@idealtridon.com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44685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1"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1"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1"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1"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1"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1"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2"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0">
        <f>IF(AND($B$16="Yes",$B$21="Yes"),Declaration!D58,0)</f>
        <v>0</v>
      </c>
      <c r="C41" s="102" t="str">
        <f ca="1">IF(H41=1,J41,I41)</f>
        <v>Complete</v>
      </c>
      <c r="D41" s="322"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2"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1"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1"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1"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2"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2"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2"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http://idealtridon.com/certifications-and-quality/</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15264</v>
      </c>
      <c r="B65" s="102"/>
      <c r="C65" s="102" t="str">
        <f t="shared" ca="1" si="13"/>
        <v>Complete</v>
      </c>
      <c r="D65" s="108" t="str">
        <f ca="1">IF(H65=0,"","Click here to provide smelter information")</f>
        <v/>
      </c>
      <c r="E65" s="84" t="s">
        <v>1307</v>
      </c>
      <c r="F65" s="107">
        <f>F24</f>
        <v>0</v>
      </c>
      <c r="G65" s="81">
        <f ca="1">IF(AND(COUNTIF(SmelterIdetifiedForMetal,"Tantalum")&gt;0,COUNTIF('Smelter List'!AB$5:AB$2503,"Tantalum?*")&gt;0),0,1)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 ca="1">IF(H66=0,"","Click here to provide smelter information")</f>
        <v/>
      </c>
      <c r="E66" s="84" t="s">
        <v>807</v>
      </c>
      <c r="F66" s="107">
        <f>F25</f>
        <v>1</v>
      </c>
      <c r="G66" s="81">
        <f ca="1">IF(AND(COUNTIF(SmelterIdetifiedForMetal,"Tin")&gt;0,COUNTIF('Smelter List'!AB$5:AB$2503,"Tin?*")&gt;0),0,1)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 ca="1">IF(H67=0,"","Click here to provide smelter information")</f>
        <v/>
      </c>
      <c r="E67" s="84" t="s">
        <v>807</v>
      </c>
      <c r="F67" s="107">
        <f>F26</f>
        <v>0</v>
      </c>
      <c r="G67" s="81">
        <f ca="1">IF(AND(COUNTIF(SmelterIdetifiedForMetal,"Gold")&gt;0,COUNTIF('Smelter List'!AB$5:AB$2503,"Gold?*")&gt;0),0,1)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 ca="1">IF(H68=0,"","Click here to provide smelter information")</f>
        <v/>
      </c>
      <c r="E68" s="84" t="s">
        <v>807</v>
      </c>
      <c r="F68" s="107">
        <f>F27</f>
        <v>0</v>
      </c>
      <c r="G68" s="81">
        <f ca="1">IF(AND(COUNTIF(SmelterIdetifiedForMetal,"Tungsten")&gt;0,COUNTIF('Smelter List'!AB$5:AB$2503,"Tungsten?*")&gt;0),0,1)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3.5"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5" ht="35.1" customHeight="1" thickTop="1">
      <c r="A1" s="459" t="str">
        <f ca="1">OFFSET(L!$C$1,MATCH("Product List"&amp;ADDRESS(ROW(),COLUMN(),4),L!$A:$A,0)-1,SL,,)</f>
        <v>Completion required only if reporting level "Product (or List of Products)" selected on the 'Declaration' worksheet.</v>
      </c>
      <c r="B1" s="460"/>
      <c r="C1" s="460"/>
      <c r="D1" s="460"/>
      <c r="E1" s="145"/>
    </row>
    <row r="2" spans="1:5">
      <c r="A2" s="29"/>
      <c r="B2" s="147"/>
      <c r="C2" s="147"/>
      <c r="D2"/>
      <c r="E2" s="30"/>
    </row>
    <row r="3" spans="1:5">
      <c r="A3" s="29"/>
      <c r="B3" s="147"/>
      <c r="C3" s="147"/>
      <c r="D3" s="147"/>
      <c r="E3" s="30"/>
    </row>
    <row r="4" spans="1:5" ht="15.75" customHeight="1">
      <c r="A4" s="29"/>
      <c r="B4" s="458" t="s">
        <v>898</v>
      </c>
      <c r="C4" s="458"/>
      <c r="D4" s="458"/>
      <c r="E4" s="30"/>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75">
      <c r="A6" s="157"/>
      <c r="B6" s="353"/>
      <c r="C6" s="111"/>
      <c r="D6" s="111"/>
      <c r="E6" s="30"/>
    </row>
    <row r="7" spans="1:5" ht="15.75">
      <c r="A7" s="158"/>
      <c r="B7" s="353"/>
      <c r="C7" s="111"/>
      <c r="D7" s="111"/>
      <c r="E7" s="30"/>
    </row>
    <row r="8" spans="1:5" ht="15.75">
      <c r="A8" s="158"/>
      <c r="B8" s="353"/>
      <c r="C8" s="111"/>
      <c r="D8" s="111"/>
      <c r="E8" s="30"/>
    </row>
    <row r="9" spans="1:5" ht="15.75">
      <c r="A9" s="158"/>
      <c r="B9" s="353"/>
      <c r="C9" s="111"/>
      <c r="D9" s="111"/>
      <c r="E9" s="30"/>
    </row>
    <row r="10" spans="1:5" ht="15.75">
      <c r="A10" s="158"/>
      <c r="B10" s="353"/>
      <c r="C10" s="111"/>
      <c r="D10" s="111"/>
      <c r="E10" s="30"/>
    </row>
    <row r="11" spans="1:5" ht="15.75">
      <c r="A11" s="158"/>
      <c r="B11" s="353"/>
      <c r="C11" s="111"/>
      <c r="D11" s="111"/>
      <c r="E11" s="30"/>
    </row>
    <row r="12" spans="1:5" ht="15.75">
      <c r="A12" s="158"/>
      <c r="B12" s="353"/>
      <c r="C12" s="111"/>
      <c r="D12" s="111"/>
      <c r="E12" s="30"/>
    </row>
    <row r="13" spans="1:5" ht="15.75">
      <c r="A13" s="158"/>
      <c r="B13" s="353"/>
      <c r="C13" s="111"/>
      <c r="D13" s="111"/>
      <c r="E13" s="30"/>
    </row>
    <row r="14" spans="1:5" ht="15.75">
      <c r="A14" s="158"/>
      <c r="B14" s="353"/>
      <c r="C14" s="111"/>
      <c r="D14" s="111"/>
      <c r="E14" s="30"/>
    </row>
    <row r="15" spans="1:5" ht="15.75">
      <c r="A15" s="158"/>
      <c r="B15" s="353"/>
      <c r="C15" s="111"/>
      <c r="D15" s="111"/>
      <c r="E15" s="30"/>
    </row>
    <row r="16" spans="1:5" ht="15.75">
      <c r="A16" s="158"/>
      <c r="B16" s="353"/>
      <c r="C16" s="111"/>
      <c r="D16" s="111"/>
      <c r="E16" s="30"/>
    </row>
    <row r="17" spans="1:5" ht="15.75">
      <c r="A17" s="158"/>
      <c r="B17" s="353"/>
      <c r="C17" s="111"/>
      <c r="D17" s="111"/>
      <c r="E17" s="30"/>
    </row>
    <row r="18" spans="1:5" ht="15.75">
      <c r="A18" s="158"/>
      <c r="B18" s="353"/>
      <c r="C18" s="111"/>
      <c r="D18" s="111"/>
      <c r="E18" s="30"/>
    </row>
    <row r="19" spans="1:5" ht="15.75">
      <c r="A19" s="158"/>
      <c r="B19" s="353"/>
      <c r="C19" s="111"/>
      <c r="D19" s="111"/>
      <c r="E19" s="30"/>
    </row>
    <row r="20" spans="1:5" ht="15.75">
      <c r="A20" s="158"/>
      <c r="B20" s="353"/>
      <c r="C20" s="111"/>
      <c r="D20" s="111"/>
      <c r="E20" s="30"/>
    </row>
    <row r="21" spans="1:5" ht="15.75">
      <c r="A21" s="158"/>
      <c r="B21" s="353"/>
      <c r="C21" s="111"/>
      <c r="D21" s="111"/>
      <c r="E21" s="30"/>
    </row>
    <row r="22" spans="1:5" ht="15.75">
      <c r="A22" s="158"/>
      <c r="B22" s="353"/>
      <c r="C22" s="111"/>
      <c r="D22" s="111"/>
      <c r="E22" s="30"/>
    </row>
    <row r="23" spans="1:5" ht="15.75">
      <c r="A23" s="158"/>
      <c r="B23" s="353"/>
      <c r="C23" s="111"/>
      <c r="D23" s="111"/>
      <c r="E23" s="30"/>
    </row>
    <row r="24" spans="1:5" ht="15.75">
      <c r="A24" s="158"/>
      <c r="B24" s="353"/>
      <c r="C24" s="111"/>
      <c r="D24" s="111"/>
      <c r="E24" s="30"/>
    </row>
    <row r="25" spans="1:5" ht="15.75">
      <c r="A25" s="158"/>
      <c r="B25" s="353"/>
      <c r="C25" s="111"/>
      <c r="D25" s="111"/>
      <c r="E25" s="30"/>
    </row>
    <row r="26" spans="1:5" ht="15.75">
      <c r="A26" s="158"/>
      <c r="B26" s="353"/>
      <c r="C26" s="111"/>
      <c r="D26" s="111"/>
      <c r="E26" s="30"/>
    </row>
    <row r="27" spans="1:5" ht="15.75">
      <c r="A27" s="158"/>
      <c r="B27" s="353"/>
      <c r="C27" s="111"/>
      <c r="D27" s="111"/>
      <c r="E27" s="30"/>
    </row>
    <row r="28" spans="1:5" ht="15.75">
      <c r="A28" s="158"/>
      <c r="B28" s="353"/>
      <c r="C28" s="111"/>
      <c r="D28" s="111"/>
      <c r="E28" s="30"/>
    </row>
    <row r="29" spans="1:5" ht="15.75">
      <c r="A29" s="158"/>
      <c r="B29" s="353"/>
      <c r="C29" s="111"/>
      <c r="D29" s="111"/>
      <c r="E29" s="30"/>
    </row>
    <row r="30" spans="1:5" ht="15.75">
      <c r="A30" s="158"/>
      <c r="B30" s="353"/>
      <c r="C30" s="111"/>
      <c r="D30" s="111"/>
      <c r="E30" s="30"/>
    </row>
    <row r="31" spans="1:5" ht="15.75">
      <c r="A31" s="158"/>
      <c r="B31" s="353"/>
      <c r="C31" s="111"/>
      <c r="D31" s="111"/>
      <c r="E31" s="30"/>
    </row>
    <row r="32" spans="1:5" ht="15.75">
      <c r="A32" s="158"/>
      <c r="B32" s="353"/>
      <c r="C32" s="111"/>
      <c r="D32" s="111"/>
      <c r="E32" s="30"/>
    </row>
    <row r="33" spans="1:5" ht="15.75">
      <c r="A33" s="158"/>
      <c r="B33" s="353"/>
      <c r="C33" s="111"/>
      <c r="D33" s="111"/>
      <c r="E33" s="30"/>
    </row>
    <row r="34" spans="1:5" ht="15.75">
      <c r="A34" s="158"/>
      <c r="B34" s="353"/>
      <c r="C34" s="111"/>
      <c r="D34" s="111"/>
      <c r="E34" s="30"/>
    </row>
    <row r="35" spans="1:5" ht="15.75">
      <c r="A35" s="158"/>
      <c r="B35" s="353"/>
      <c r="C35" s="111"/>
      <c r="D35" s="111"/>
      <c r="E35" s="30"/>
    </row>
    <row r="36" spans="1:5" ht="15.75">
      <c r="A36" s="158"/>
      <c r="B36" s="353"/>
      <c r="C36" s="111"/>
      <c r="D36" s="111"/>
      <c r="E36" s="30"/>
    </row>
    <row r="37" spans="1:5" ht="15.75">
      <c r="A37" s="158"/>
      <c r="B37" s="353"/>
      <c r="C37" s="111"/>
      <c r="D37" s="111"/>
      <c r="E37" s="30"/>
    </row>
    <row r="38" spans="1:5" ht="15.75">
      <c r="A38" s="158"/>
      <c r="B38" s="353"/>
      <c r="C38" s="111"/>
      <c r="D38" s="111"/>
      <c r="E38" s="30"/>
    </row>
    <row r="39" spans="1:5" ht="15.75">
      <c r="A39" s="158"/>
      <c r="B39" s="353"/>
      <c r="C39" s="111"/>
      <c r="D39" s="111"/>
      <c r="E39" s="30"/>
    </row>
    <row r="40" spans="1:5" ht="15.75">
      <c r="A40" s="158"/>
      <c r="B40" s="353"/>
      <c r="C40" s="111"/>
      <c r="D40" s="111"/>
      <c r="E40" s="30"/>
    </row>
    <row r="41" spans="1:5" ht="15.75">
      <c r="A41" s="158"/>
      <c r="B41" s="353"/>
      <c r="C41" s="111"/>
      <c r="D41" s="111"/>
      <c r="E41" s="30"/>
    </row>
    <row r="42" spans="1:5" ht="15.75">
      <c r="A42" s="158"/>
      <c r="B42" s="353"/>
      <c r="C42" s="111"/>
      <c r="D42" s="111"/>
      <c r="E42" s="30"/>
    </row>
    <row r="43" spans="1:5" ht="15.75">
      <c r="A43" s="158"/>
      <c r="B43" s="353"/>
      <c r="C43" s="111"/>
      <c r="D43" s="111"/>
      <c r="E43" s="30"/>
    </row>
    <row r="44" spans="1:5" ht="15.75">
      <c r="A44" s="158"/>
      <c r="B44" s="353"/>
      <c r="C44" s="111"/>
      <c r="D44" s="111"/>
      <c r="E44" s="30"/>
    </row>
    <row r="45" spans="1:5" ht="15.75">
      <c r="A45" s="158"/>
      <c r="B45" s="353"/>
      <c r="C45" s="111"/>
      <c r="D45" s="111"/>
      <c r="E45" s="30"/>
    </row>
    <row r="46" spans="1:5" ht="15.75">
      <c r="A46" s="158"/>
      <c r="B46" s="353"/>
      <c r="C46" s="111"/>
      <c r="D46" s="111"/>
      <c r="E46" s="30"/>
    </row>
    <row r="47" spans="1:5" ht="15.75">
      <c r="A47" s="158"/>
      <c r="B47" s="353"/>
      <c r="C47" s="111"/>
      <c r="D47" s="111"/>
      <c r="E47" s="30"/>
    </row>
    <row r="48" spans="1:5" ht="15.75">
      <c r="A48" s="158"/>
      <c r="B48" s="353"/>
      <c r="C48" s="111"/>
      <c r="D48" s="111"/>
      <c r="E48" s="30"/>
    </row>
    <row r="49" spans="1:5" ht="15.75">
      <c r="A49" s="158"/>
      <c r="B49" s="353"/>
      <c r="C49" s="111"/>
      <c r="D49" s="111"/>
      <c r="E49" s="30"/>
    </row>
    <row r="50" spans="1:5" ht="15.75">
      <c r="A50" s="158"/>
      <c r="B50" s="353"/>
      <c r="C50" s="111"/>
      <c r="D50" s="111"/>
      <c r="E50" s="30"/>
    </row>
    <row r="51" spans="1:5" ht="15.75">
      <c r="A51" s="158"/>
      <c r="B51" s="353"/>
      <c r="C51" s="111"/>
      <c r="D51" s="111"/>
      <c r="E51" s="30"/>
    </row>
    <row r="52" spans="1:5" ht="15.75">
      <c r="A52" s="158"/>
      <c r="B52" s="353"/>
      <c r="C52" s="111"/>
      <c r="D52" s="111"/>
      <c r="E52" s="30"/>
    </row>
    <row r="53" spans="1:5" ht="15.75">
      <c r="A53" s="158"/>
      <c r="B53" s="353"/>
      <c r="C53" s="111"/>
      <c r="D53" s="111"/>
      <c r="E53" s="30"/>
    </row>
    <row r="54" spans="1:5" ht="15.75">
      <c r="A54" s="158"/>
      <c r="B54" s="353"/>
      <c r="C54" s="111"/>
      <c r="D54" s="111"/>
      <c r="E54" s="30"/>
    </row>
    <row r="55" spans="1:5" ht="15.75">
      <c r="A55" s="158"/>
      <c r="B55" s="353"/>
      <c r="C55" s="111"/>
      <c r="D55" s="111"/>
      <c r="E55" s="30"/>
    </row>
    <row r="56" spans="1:5" ht="15.75">
      <c r="A56" s="158"/>
      <c r="B56" s="353"/>
      <c r="C56" s="111"/>
      <c r="D56" s="111"/>
      <c r="E56" s="30"/>
    </row>
    <row r="57" spans="1:5" ht="15.75">
      <c r="A57" s="158"/>
      <c r="B57" s="353"/>
      <c r="C57" s="111"/>
      <c r="D57" s="111"/>
      <c r="E57" s="30"/>
    </row>
    <row r="58" spans="1:5" ht="15.75">
      <c r="A58" s="158"/>
      <c r="B58" s="353"/>
      <c r="C58" s="111"/>
      <c r="D58" s="111"/>
      <c r="E58" s="30"/>
    </row>
    <row r="59" spans="1:5" ht="15.75">
      <c r="A59" s="158"/>
      <c r="B59" s="353"/>
      <c r="C59" s="111"/>
      <c r="D59" s="111"/>
      <c r="E59" s="30"/>
    </row>
    <row r="60" spans="1:5" ht="15.75">
      <c r="A60" s="158"/>
      <c r="B60" s="353"/>
      <c r="C60" s="111"/>
      <c r="D60" s="111"/>
      <c r="E60" s="30"/>
    </row>
    <row r="61" spans="1:5" ht="15.75">
      <c r="A61" s="158"/>
      <c r="B61" s="353"/>
      <c r="C61" s="111"/>
      <c r="D61" s="111"/>
      <c r="E61" s="30"/>
    </row>
    <row r="62" spans="1:5" ht="15.75">
      <c r="A62" s="158"/>
      <c r="B62" s="353"/>
      <c r="C62" s="111"/>
      <c r="D62" s="111"/>
      <c r="E62" s="30"/>
    </row>
    <row r="63" spans="1:5" ht="15.75">
      <c r="A63" s="158"/>
      <c r="B63" s="353"/>
      <c r="C63" s="111"/>
      <c r="D63" s="111"/>
      <c r="E63" s="30"/>
    </row>
    <row r="64" spans="1:5" ht="15.75">
      <c r="A64" s="158"/>
      <c r="B64" s="353"/>
      <c r="C64" s="111"/>
      <c r="D64" s="111"/>
      <c r="E64" s="30"/>
    </row>
    <row r="65" spans="1:5" ht="15.75">
      <c r="A65" s="158"/>
      <c r="B65" s="353"/>
      <c r="C65" s="111"/>
      <c r="D65" s="111"/>
      <c r="E65" s="30"/>
    </row>
    <row r="66" spans="1:5" ht="15.75">
      <c r="A66" s="158"/>
      <c r="B66" s="353"/>
      <c r="C66" s="111"/>
      <c r="D66" s="111"/>
      <c r="E66" s="30"/>
    </row>
    <row r="67" spans="1:5" ht="15.75">
      <c r="A67" s="158"/>
      <c r="B67" s="353"/>
      <c r="C67" s="111"/>
      <c r="D67" s="111"/>
      <c r="E67" s="30"/>
    </row>
    <row r="68" spans="1:5" ht="15.75">
      <c r="A68" s="158"/>
      <c r="B68" s="353"/>
      <c r="C68" s="111"/>
      <c r="D68" s="111"/>
      <c r="E68" s="30"/>
    </row>
    <row r="69" spans="1:5" ht="15.75">
      <c r="A69" s="158"/>
      <c r="B69" s="353"/>
      <c r="C69" s="111"/>
      <c r="D69" s="111"/>
      <c r="E69" s="30"/>
    </row>
    <row r="70" spans="1:5" ht="15.75">
      <c r="A70" s="158"/>
      <c r="B70" s="353"/>
      <c r="C70" s="111"/>
      <c r="D70" s="111"/>
      <c r="E70" s="30"/>
    </row>
    <row r="71" spans="1:5" ht="15.75">
      <c r="A71" s="158"/>
      <c r="B71" s="353"/>
      <c r="C71" s="111"/>
      <c r="D71" s="111"/>
      <c r="E71" s="30"/>
    </row>
    <row r="72" spans="1:5" ht="15.75">
      <c r="A72" s="158"/>
      <c r="B72" s="353"/>
      <c r="C72" s="111"/>
      <c r="D72" s="111"/>
      <c r="E72" s="30"/>
    </row>
    <row r="73" spans="1:5" ht="15.75">
      <c r="A73" s="158"/>
      <c r="B73" s="353"/>
      <c r="C73" s="111"/>
      <c r="D73" s="111"/>
      <c r="E73" s="30"/>
    </row>
    <row r="74" spans="1:5" ht="15.75">
      <c r="A74" s="158"/>
      <c r="B74" s="353"/>
      <c r="C74" s="111"/>
      <c r="D74" s="111"/>
      <c r="E74" s="30"/>
    </row>
    <row r="75" spans="1:5" ht="15.75">
      <c r="A75" s="158"/>
      <c r="B75" s="353"/>
      <c r="C75" s="111"/>
      <c r="D75" s="111"/>
      <c r="E75" s="30"/>
    </row>
    <row r="76" spans="1:5" ht="15.75">
      <c r="A76" s="158"/>
      <c r="B76" s="353"/>
      <c r="C76" s="111"/>
      <c r="D76" s="111"/>
      <c r="E76" s="30"/>
    </row>
    <row r="77" spans="1:5" ht="15.75">
      <c r="A77" s="158"/>
      <c r="B77" s="353"/>
      <c r="C77" s="111"/>
      <c r="D77" s="111"/>
      <c r="E77" s="30"/>
    </row>
    <row r="78" spans="1:5" ht="15.75">
      <c r="A78" s="158"/>
      <c r="B78" s="353"/>
      <c r="C78" s="111"/>
      <c r="D78" s="111"/>
      <c r="E78" s="30"/>
    </row>
    <row r="79" spans="1:5" ht="15.75">
      <c r="A79" s="158"/>
      <c r="B79" s="353"/>
      <c r="C79" s="111"/>
      <c r="D79" s="111"/>
      <c r="E79" s="30"/>
    </row>
    <row r="80" spans="1:5" ht="15.75">
      <c r="A80" s="158"/>
      <c r="B80" s="353"/>
      <c r="C80" s="111"/>
      <c r="D80" s="111"/>
      <c r="E80" s="30"/>
    </row>
    <row r="81" spans="1:5" ht="15.75">
      <c r="A81" s="158"/>
      <c r="B81" s="353"/>
      <c r="C81" s="111"/>
      <c r="D81" s="111"/>
      <c r="E81" s="30"/>
    </row>
    <row r="82" spans="1:5" ht="15.75">
      <c r="A82" s="158"/>
      <c r="B82" s="353"/>
      <c r="C82" s="111"/>
      <c r="D82" s="111"/>
      <c r="E82" s="30"/>
    </row>
    <row r="83" spans="1:5" ht="15.75">
      <c r="A83" s="158"/>
      <c r="B83" s="353"/>
      <c r="C83" s="111"/>
      <c r="D83" s="111"/>
      <c r="E83" s="30"/>
    </row>
    <row r="84" spans="1:5" ht="15.75">
      <c r="A84" s="158"/>
      <c r="B84" s="353"/>
      <c r="C84" s="111"/>
      <c r="D84" s="111"/>
      <c r="E84" s="30"/>
    </row>
    <row r="85" spans="1:5" ht="15.75">
      <c r="A85" s="158"/>
      <c r="B85" s="353"/>
      <c r="C85" s="111"/>
      <c r="D85" s="111"/>
      <c r="E85" s="30"/>
    </row>
    <row r="86" spans="1:5" ht="15.75">
      <c r="A86" s="158"/>
      <c r="B86" s="353"/>
      <c r="C86" s="111"/>
      <c r="D86" s="111"/>
      <c r="E86" s="30"/>
    </row>
    <row r="87" spans="1:5" ht="15.75">
      <c r="A87" s="158"/>
      <c r="B87" s="353"/>
      <c r="C87" s="111"/>
      <c r="D87" s="111"/>
      <c r="E87" s="30"/>
    </row>
    <row r="88" spans="1:5" ht="15.75">
      <c r="A88" s="158"/>
      <c r="B88" s="353"/>
      <c r="C88" s="111"/>
      <c r="D88" s="111"/>
      <c r="E88" s="30"/>
    </row>
    <row r="89" spans="1:5" ht="15.75">
      <c r="A89" s="158"/>
      <c r="B89" s="353"/>
      <c r="C89" s="111"/>
      <c r="D89" s="111"/>
      <c r="E89" s="30"/>
    </row>
    <row r="90" spans="1:5" ht="15.75">
      <c r="A90" s="158"/>
      <c r="B90" s="353"/>
      <c r="C90" s="111"/>
      <c r="D90" s="111"/>
      <c r="E90" s="30"/>
    </row>
    <row r="91" spans="1:5" ht="15.75">
      <c r="A91" s="158"/>
      <c r="B91" s="353"/>
      <c r="C91" s="111"/>
      <c r="D91" s="111"/>
      <c r="E91" s="30"/>
    </row>
    <row r="92" spans="1:5" ht="15.75">
      <c r="A92" s="158"/>
      <c r="B92" s="353"/>
      <c r="C92" s="111"/>
      <c r="D92" s="111"/>
      <c r="E92" s="30"/>
    </row>
    <row r="93" spans="1:5" ht="15.75">
      <c r="A93" s="158"/>
      <c r="B93" s="353"/>
      <c r="C93" s="111"/>
      <c r="D93" s="111"/>
      <c r="E93" s="30"/>
    </row>
    <row r="94" spans="1:5" ht="15.75">
      <c r="A94" s="158"/>
      <c r="B94" s="353"/>
      <c r="C94" s="111"/>
      <c r="D94" s="111"/>
      <c r="E94" s="30"/>
    </row>
    <row r="95" spans="1:5" ht="15.75">
      <c r="A95" s="158"/>
      <c r="B95" s="353"/>
      <c r="C95" s="111"/>
      <c r="D95" s="111"/>
      <c r="E95" s="30"/>
    </row>
    <row r="96" spans="1:5" ht="15.75">
      <c r="A96" s="158"/>
      <c r="B96" s="353"/>
      <c r="C96" s="111"/>
      <c r="D96" s="111"/>
      <c r="E96" s="30"/>
    </row>
    <row r="97" spans="1:5" ht="15.75">
      <c r="A97" s="158"/>
      <c r="B97" s="353"/>
      <c r="C97" s="111"/>
      <c r="D97" s="111"/>
      <c r="E97" s="30"/>
    </row>
    <row r="98" spans="1:5" ht="15.75">
      <c r="A98" s="158"/>
      <c r="B98" s="353"/>
      <c r="C98" s="111"/>
      <c r="D98" s="111"/>
      <c r="E98" s="30"/>
    </row>
    <row r="99" spans="1:5" ht="15.75">
      <c r="A99" s="158"/>
      <c r="B99" s="353"/>
      <c r="C99" s="111"/>
      <c r="D99" s="111"/>
      <c r="E99" s="30"/>
    </row>
    <row r="100" spans="1:5" ht="15.75">
      <c r="A100" s="158"/>
      <c r="B100" s="353"/>
      <c r="C100" s="111"/>
      <c r="D100" s="111"/>
      <c r="E100" s="30"/>
    </row>
    <row r="101" spans="1:5" ht="15.75">
      <c r="A101" s="158"/>
      <c r="B101" s="353"/>
      <c r="C101" s="111"/>
      <c r="D101" s="111"/>
      <c r="E101" s="30"/>
    </row>
    <row r="102" spans="1:5" ht="15.75">
      <c r="A102" s="158"/>
      <c r="B102" s="353"/>
      <c r="C102" s="111"/>
      <c r="D102" s="111"/>
      <c r="E102" s="30"/>
    </row>
    <row r="103" spans="1:5" ht="15.75">
      <c r="A103" s="158"/>
      <c r="B103" s="353"/>
      <c r="C103" s="111"/>
      <c r="D103" s="111"/>
      <c r="E103" s="30"/>
    </row>
    <row r="104" spans="1:5" ht="15.75">
      <c r="A104" s="158"/>
      <c r="B104" s="353"/>
      <c r="C104" s="111"/>
      <c r="D104" s="111"/>
      <c r="E104" s="30"/>
    </row>
    <row r="105" spans="1:5" ht="15.75">
      <c r="A105" s="158"/>
      <c r="B105" s="353"/>
      <c r="C105" s="111"/>
      <c r="D105" s="111"/>
      <c r="E105" s="30"/>
    </row>
    <row r="106" spans="1:5" ht="15.75">
      <c r="A106" s="158"/>
      <c r="B106" s="353"/>
      <c r="C106" s="111"/>
      <c r="D106" s="111"/>
      <c r="E106" s="30"/>
    </row>
    <row r="107" spans="1:5" ht="15.75">
      <c r="A107" s="158"/>
      <c r="B107" s="353"/>
      <c r="C107" s="111"/>
      <c r="D107" s="111"/>
      <c r="E107" s="30"/>
    </row>
    <row r="108" spans="1:5" ht="15.75">
      <c r="A108" s="158"/>
      <c r="B108" s="353"/>
      <c r="C108" s="111"/>
      <c r="D108" s="111"/>
      <c r="E108" s="30"/>
    </row>
    <row r="109" spans="1:5" ht="15.75">
      <c r="A109" s="158"/>
      <c r="B109" s="353"/>
      <c r="C109" s="111"/>
      <c r="D109" s="111"/>
      <c r="E109" s="30"/>
    </row>
    <row r="110" spans="1:5" ht="15.75">
      <c r="A110" s="158"/>
      <c r="B110" s="353"/>
      <c r="C110" s="111"/>
      <c r="D110" s="111"/>
      <c r="E110" s="30"/>
    </row>
    <row r="111" spans="1:5" ht="15.75">
      <c r="A111" s="158"/>
      <c r="B111" s="353"/>
      <c r="C111" s="111"/>
      <c r="D111" s="111"/>
      <c r="E111" s="30"/>
    </row>
    <row r="112" spans="1:5" ht="15.75">
      <c r="A112" s="158"/>
      <c r="B112" s="353"/>
      <c r="C112" s="111"/>
      <c r="D112" s="111"/>
      <c r="E112" s="30"/>
    </row>
    <row r="113" spans="1:5" ht="15.75">
      <c r="A113" s="158"/>
      <c r="B113" s="353"/>
      <c r="C113" s="111"/>
      <c r="D113" s="111"/>
      <c r="E113" s="30"/>
    </row>
    <row r="114" spans="1:5" ht="15.75">
      <c r="A114" s="158"/>
      <c r="B114" s="353"/>
      <c r="C114" s="111"/>
      <c r="D114" s="111"/>
      <c r="E114" s="30"/>
    </row>
    <row r="115" spans="1:5" ht="15.75">
      <c r="A115" s="158"/>
      <c r="B115" s="353"/>
      <c r="C115" s="111"/>
      <c r="D115" s="111"/>
      <c r="E115" s="30"/>
    </row>
    <row r="116" spans="1:5" ht="15.75">
      <c r="A116" s="158"/>
      <c r="B116" s="353"/>
      <c r="C116" s="111"/>
      <c r="D116" s="111"/>
      <c r="E116" s="30"/>
    </row>
    <row r="117" spans="1:5" ht="15.75">
      <c r="A117" s="158"/>
      <c r="B117" s="353"/>
      <c r="C117" s="111"/>
      <c r="D117" s="111"/>
      <c r="E117" s="30"/>
    </row>
    <row r="118" spans="1:5" ht="15.75">
      <c r="A118" s="158"/>
      <c r="B118" s="353"/>
      <c r="C118" s="111"/>
      <c r="D118" s="111"/>
      <c r="E118" s="30"/>
    </row>
    <row r="119" spans="1:5" ht="15.75">
      <c r="A119" s="158"/>
      <c r="B119" s="353"/>
      <c r="C119" s="111"/>
      <c r="D119" s="111"/>
      <c r="E119" s="30"/>
    </row>
    <row r="120" spans="1:5" ht="15.75">
      <c r="A120" s="158"/>
      <c r="B120" s="353"/>
      <c r="C120" s="111"/>
      <c r="D120" s="111"/>
      <c r="E120" s="30"/>
    </row>
    <row r="121" spans="1:5" ht="15.75">
      <c r="A121" s="158"/>
      <c r="B121" s="353"/>
      <c r="C121" s="111"/>
      <c r="D121" s="111"/>
      <c r="E121" s="30"/>
    </row>
    <row r="122" spans="1:5" ht="15.75">
      <c r="A122" s="158"/>
      <c r="B122" s="353"/>
      <c r="C122" s="111"/>
      <c r="D122" s="111"/>
      <c r="E122" s="30"/>
    </row>
    <row r="123" spans="1:5" ht="15.75">
      <c r="A123" s="158"/>
      <c r="B123" s="353"/>
      <c r="C123" s="111"/>
      <c r="D123" s="111"/>
      <c r="E123" s="30"/>
    </row>
    <row r="124" spans="1:5" ht="15.75">
      <c r="A124" s="158"/>
      <c r="B124" s="353"/>
      <c r="C124" s="111"/>
      <c r="D124" s="111"/>
      <c r="E124" s="30"/>
    </row>
    <row r="125" spans="1:5" ht="15.75">
      <c r="A125" s="158"/>
      <c r="B125" s="353"/>
      <c r="C125" s="111"/>
      <c r="D125" s="111"/>
      <c r="E125" s="30"/>
    </row>
    <row r="126" spans="1:5" ht="15.75">
      <c r="A126" s="158"/>
      <c r="B126" s="353"/>
      <c r="C126" s="111"/>
      <c r="D126" s="111"/>
      <c r="E126" s="30"/>
    </row>
    <row r="127" spans="1:5" ht="15.75">
      <c r="A127" s="158"/>
      <c r="B127" s="353"/>
      <c r="C127" s="111"/>
      <c r="D127" s="111"/>
      <c r="E127" s="30"/>
    </row>
    <row r="128" spans="1:5" ht="15.75">
      <c r="A128" s="158"/>
      <c r="B128" s="353"/>
      <c r="C128" s="111"/>
      <c r="D128" s="111"/>
      <c r="E128" s="30"/>
    </row>
    <row r="129" spans="1:5" ht="15.75">
      <c r="A129" s="158"/>
      <c r="B129" s="353"/>
      <c r="C129" s="111"/>
      <c r="D129" s="111"/>
      <c r="E129" s="30"/>
    </row>
    <row r="130" spans="1:5" ht="15.75">
      <c r="A130" s="158"/>
      <c r="B130" s="353"/>
      <c r="C130" s="111"/>
      <c r="D130" s="111"/>
      <c r="E130" s="30"/>
    </row>
    <row r="131" spans="1:5" ht="15.75">
      <c r="A131" s="158"/>
      <c r="B131" s="353"/>
      <c r="C131" s="111"/>
      <c r="D131" s="111"/>
      <c r="E131" s="30"/>
    </row>
    <row r="132" spans="1:5" ht="15.75">
      <c r="A132" s="158"/>
      <c r="B132" s="353"/>
      <c r="C132" s="111"/>
      <c r="D132" s="111"/>
      <c r="E132" s="30"/>
    </row>
    <row r="133" spans="1:5" ht="15.75">
      <c r="A133" s="158"/>
      <c r="B133" s="353"/>
      <c r="C133" s="111"/>
      <c r="D133" s="111"/>
      <c r="E133" s="30"/>
    </row>
    <row r="134" spans="1:5" ht="15.75">
      <c r="A134" s="158"/>
      <c r="B134" s="353"/>
      <c r="C134" s="111"/>
      <c r="D134" s="111"/>
      <c r="E134" s="30"/>
    </row>
    <row r="135" spans="1:5" ht="15.75">
      <c r="A135" s="158"/>
      <c r="B135" s="353"/>
      <c r="C135" s="111"/>
      <c r="D135" s="111"/>
      <c r="E135" s="30"/>
    </row>
    <row r="136" spans="1:5" ht="15.75">
      <c r="A136" s="158"/>
      <c r="B136" s="353"/>
      <c r="C136" s="111"/>
      <c r="D136" s="111"/>
      <c r="E136" s="30"/>
    </row>
    <row r="137" spans="1:5" ht="15.75">
      <c r="A137" s="158"/>
      <c r="B137" s="353"/>
      <c r="C137" s="111"/>
      <c r="D137" s="111"/>
      <c r="E137" s="30"/>
    </row>
    <row r="138" spans="1:5" ht="15.75">
      <c r="A138" s="158"/>
      <c r="B138" s="353"/>
      <c r="C138" s="111"/>
      <c r="D138" s="111"/>
      <c r="E138" s="30"/>
    </row>
    <row r="139" spans="1:5" ht="15.75">
      <c r="A139" s="158"/>
      <c r="B139" s="353"/>
      <c r="C139" s="111"/>
      <c r="D139" s="111"/>
      <c r="E139" s="30"/>
    </row>
    <row r="140" spans="1:5" ht="15.75">
      <c r="A140" s="158"/>
      <c r="B140" s="353"/>
      <c r="C140" s="111"/>
      <c r="D140" s="111"/>
      <c r="E140" s="30"/>
    </row>
    <row r="141" spans="1:5" ht="15.75">
      <c r="A141" s="158"/>
      <c r="B141" s="353"/>
      <c r="C141" s="111"/>
      <c r="D141" s="111"/>
      <c r="E141" s="30"/>
    </row>
    <row r="142" spans="1:5" ht="15.75">
      <c r="A142" s="158"/>
      <c r="B142" s="353"/>
      <c r="C142" s="111"/>
      <c r="D142" s="111"/>
      <c r="E142" s="30"/>
    </row>
    <row r="143" spans="1:5" ht="15.75">
      <c r="A143" s="158"/>
      <c r="B143" s="353"/>
      <c r="C143" s="111"/>
      <c r="D143" s="111"/>
      <c r="E143" s="30"/>
    </row>
    <row r="144" spans="1:5" ht="15.75">
      <c r="A144" s="158"/>
      <c r="B144" s="353"/>
      <c r="C144" s="111"/>
      <c r="D144" s="111"/>
      <c r="E144" s="30"/>
    </row>
    <row r="145" spans="1:5" ht="15.75">
      <c r="A145" s="158"/>
      <c r="B145" s="353"/>
      <c r="C145" s="111"/>
      <c r="D145" s="111"/>
      <c r="E145" s="30"/>
    </row>
    <row r="146" spans="1:5" ht="15.75">
      <c r="A146" s="158"/>
      <c r="B146" s="353"/>
      <c r="C146" s="111"/>
      <c r="D146" s="111"/>
      <c r="E146" s="30"/>
    </row>
    <row r="147" spans="1:5" ht="15.75">
      <c r="A147" s="158"/>
      <c r="B147" s="353"/>
      <c r="C147" s="111"/>
      <c r="D147" s="111"/>
      <c r="E147" s="30"/>
    </row>
    <row r="148" spans="1:5" ht="15.75">
      <c r="A148" s="158"/>
      <c r="B148" s="353"/>
      <c r="C148" s="111"/>
      <c r="D148" s="111"/>
      <c r="E148" s="30"/>
    </row>
    <row r="149" spans="1:5" ht="15.75">
      <c r="A149" s="158"/>
      <c r="B149" s="353"/>
      <c r="C149" s="111"/>
      <c r="D149" s="111"/>
      <c r="E149" s="30"/>
    </row>
    <row r="150" spans="1:5" ht="15.75">
      <c r="A150" s="158"/>
      <c r="B150" s="353"/>
      <c r="C150" s="111"/>
      <c r="D150" s="111"/>
      <c r="E150" s="30"/>
    </row>
    <row r="151" spans="1:5" ht="15.75">
      <c r="A151" s="158"/>
      <c r="B151" s="353"/>
      <c r="C151" s="111"/>
      <c r="D151" s="111"/>
      <c r="E151" s="30"/>
    </row>
    <row r="152" spans="1:5" ht="15.75">
      <c r="A152" s="158"/>
      <c r="B152" s="353"/>
      <c r="C152" s="111"/>
      <c r="D152" s="111"/>
      <c r="E152" s="30"/>
    </row>
    <row r="153" spans="1:5" ht="15.75">
      <c r="A153" s="158"/>
      <c r="B153" s="353"/>
      <c r="C153" s="111"/>
      <c r="D153" s="111"/>
      <c r="E153" s="30"/>
    </row>
    <row r="154" spans="1:5" ht="15.75">
      <c r="A154" s="158"/>
      <c r="B154" s="353"/>
      <c r="C154" s="111"/>
      <c r="D154" s="111"/>
      <c r="E154" s="30"/>
    </row>
    <row r="155" spans="1:5" ht="15.75">
      <c r="A155" s="158"/>
      <c r="B155" s="353"/>
      <c r="C155" s="111"/>
      <c r="D155" s="111"/>
      <c r="E155" s="30"/>
    </row>
    <row r="156" spans="1:5" ht="15.75">
      <c r="A156" s="158"/>
      <c r="B156" s="353"/>
      <c r="C156" s="111"/>
      <c r="D156" s="111"/>
      <c r="E156" s="30"/>
    </row>
    <row r="157" spans="1:5" ht="15.75">
      <c r="A157" s="158"/>
      <c r="B157" s="353"/>
      <c r="C157" s="111"/>
      <c r="D157" s="111"/>
      <c r="E157" s="30"/>
    </row>
    <row r="158" spans="1:5" ht="15.75">
      <c r="A158" s="158"/>
      <c r="B158" s="353"/>
      <c r="C158" s="111"/>
      <c r="D158" s="111"/>
      <c r="E158" s="30"/>
    </row>
    <row r="159" spans="1:5" ht="15.75">
      <c r="A159" s="158"/>
      <c r="B159" s="353"/>
      <c r="C159" s="111"/>
      <c r="D159" s="111"/>
      <c r="E159" s="30"/>
    </row>
    <row r="160" spans="1:5" ht="15.75">
      <c r="A160" s="158"/>
      <c r="B160" s="353"/>
      <c r="C160" s="111"/>
      <c r="D160" s="111"/>
      <c r="E160" s="30"/>
    </row>
    <row r="161" spans="1:5" ht="15.75">
      <c r="A161" s="158"/>
      <c r="B161" s="353"/>
      <c r="C161" s="111"/>
      <c r="D161" s="111"/>
      <c r="E161" s="30"/>
    </row>
    <row r="162" spans="1:5" ht="15.75">
      <c r="A162" s="158"/>
      <c r="B162" s="353"/>
      <c r="C162" s="111"/>
      <c r="D162" s="111"/>
      <c r="E162" s="30"/>
    </row>
    <row r="163" spans="1:5" ht="15.75">
      <c r="A163" s="158"/>
      <c r="B163" s="353"/>
      <c r="C163" s="111"/>
      <c r="D163" s="111"/>
      <c r="E163" s="30"/>
    </row>
    <row r="164" spans="1:5" ht="15.75">
      <c r="A164" s="158"/>
      <c r="B164" s="353"/>
      <c r="C164" s="111"/>
      <c r="D164" s="111"/>
      <c r="E164" s="30"/>
    </row>
    <row r="165" spans="1:5" ht="15.75">
      <c r="A165" s="158"/>
      <c r="B165" s="353"/>
      <c r="C165" s="111"/>
      <c r="D165" s="111"/>
      <c r="E165" s="30"/>
    </row>
    <row r="166" spans="1:5" ht="15.75">
      <c r="A166" s="158"/>
      <c r="B166" s="353"/>
      <c r="C166" s="111"/>
      <c r="D166" s="111"/>
      <c r="E166" s="30"/>
    </row>
    <row r="167" spans="1:5" ht="15.75">
      <c r="A167" s="158"/>
      <c r="B167" s="353"/>
      <c r="C167" s="111"/>
      <c r="D167" s="111"/>
      <c r="E167" s="30"/>
    </row>
    <row r="168" spans="1:5" ht="15.75">
      <c r="A168" s="158"/>
      <c r="B168" s="353"/>
      <c r="C168" s="111"/>
      <c r="D168" s="111"/>
      <c r="E168" s="30"/>
    </row>
    <row r="169" spans="1:5" ht="15.75">
      <c r="A169" s="158"/>
      <c r="B169" s="353"/>
      <c r="C169" s="111"/>
      <c r="D169" s="111"/>
      <c r="E169" s="30"/>
    </row>
    <row r="170" spans="1:5" ht="15.75">
      <c r="A170" s="158"/>
      <c r="B170" s="353"/>
      <c r="C170" s="111"/>
      <c r="D170" s="111"/>
      <c r="E170" s="30"/>
    </row>
    <row r="171" spans="1:5" ht="15.75">
      <c r="A171" s="158"/>
      <c r="B171" s="353"/>
      <c r="C171" s="111"/>
      <c r="D171" s="111"/>
      <c r="E171" s="30"/>
    </row>
    <row r="172" spans="1:5" ht="15.75">
      <c r="A172" s="158"/>
      <c r="B172" s="353"/>
      <c r="C172" s="111"/>
      <c r="D172" s="111"/>
      <c r="E172" s="30"/>
    </row>
    <row r="173" spans="1:5" ht="15.75">
      <c r="A173" s="158"/>
      <c r="B173" s="353"/>
      <c r="C173" s="111"/>
      <c r="D173" s="111"/>
      <c r="E173" s="30"/>
    </row>
    <row r="174" spans="1:5" ht="15.75">
      <c r="A174" s="158"/>
      <c r="B174" s="353"/>
      <c r="C174" s="111"/>
      <c r="D174" s="111"/>
      <c r="E174" s="30"/>
    </row>
    <row r="175" spans="1:5" ht="15.75">
      <c r="A175" s="158"/>
      <c r="B175" s="353"/>
      <c r="C175" s="111"/>
      <c r="D175" s="111"/>
      <c r="E175" s="30"/>
    </row>
    <row r="176" spans="1:5" ht="15.75">
      <c r="A176" s="158"/>
      <c r="B176" s="353"/>
      <c r="C176" s="111"/>
      <c r="D176" s="111"/>
      <c r="E176" s="30"/>
    </row>
    <row r="177" spans="1:5" ht="15.75">
      <c r="A177" s="158"/>
      <c r="B177" s="353"/>
      <c r="C177" s="111"/>
      <c r="D177" s="111"/>
      <c r="E177" s="30"/>
    </row>
    <row r="178" spans="1:5" ht="15.75">
      <c r="A178" s="158"/>
      <c r="B178" s="353"/>
      <c r="C178" s="111"/>
      <c r="D178" s="111"/>
      <c r="E178" s="30"/>
    </row>
    <row r="179" spans="1:5" ht="15.75">
      <c r="A179" s="158"/>
      <c r="B179" s="353"/>
      <c r="C179" s="111"/>
      <c r="D179" s="111"/>
      <c r="E179" s="30"/>
    </row>
    <row r="180" spans="1:5" ht="15.75">
      <c r="A180" s="158"/>
      <c r="B180" s="353"/>
      <c r="C180" s="111"/>
      <c r="D180" s="111"/>
      <c r="E180" s="30"/>
    </row>
    <row r="181" spans="1:5" ht="15.75">
      <c r="A181" s="158"/>
      <c r="B181" s="353"/>
      <c r="C181" s="111"/>
      <c r="D181" s="111"/>
      <c r="E181" s="30"/>
    </row>
    <row r="182" spans="1:5" ht="15.75">
      <c r="A182" s="158"/>
      <c r="B182" s="353"/>
      <c r="C182" s="111"/>
      <c r="D182" s="111"/>
      <c r="E182" s="30"/>
    </row>
    <row r="183" spans="1:5" ht="15.75">
      <c r="A183" s="158"/>
      <c r="B183" s="353"/>
      <c r="C183" s="111"/>
      <c r="D183" s="111"/>
      <c r="E183" s="30"/>
    </row>
    <row r="184" spans="1:5" ht="15.75">
      <c r="A184" s="158"/>
      <c r="B184" s="353"/>
      <c r="C184" s="111"/>
      <c r="D184" s="111"/>
      <c r="E184" s="30"/>
    </row>
    <row r="185" spans="1:5" ht="15.75">
      <c r="A185" s="158"/>
      <c r="B185" s="353"/>
      <c r="C185" s="111"/>
      <c r="D185" s="111"/>
      <c r="E185" s="30"/>
    </row>
    <row r="186" spans="1:5" ht="15.75">
      <c r="A186" s="158"/>
      <c r="B186" s="353"/>
      <c r="C186" s="111"/>
      <c r="D186" s="111"/>
      <c r="E186" s="30"/>
    </row>
    <row r="187" spans="1:5" ht="15.75">
      <c r="A187" s="158"/>
      <c r="B187" s="353"/>
      <c r="C187" s="111"/>
      <c r="D187" s="111"/>
      <c r="E187" s="30"/>
    </row>
    <row r="188" spans="1:5" ht="15.75">
      <c r="A188" s="158"/>
      <c r="B188" s="353"/>
      <c r="C188" s="111"/>
      <c r="D188" s="111"/>
      <c r="E188" s="30"/>
    </row>
    <row r="189" spans="1:5" ht="15.75">
      <c r="A189" s="158"/>
      <c r="B189" s="353"/>
      <c r="C189" s="111"/>
      <c r="D189" s="111"/>
      <c r="E189" s="30"/>
    </row>
    <row r="190" spans="1:5" ht="15.75">
      <c r="A190" s="158"/>
      <c r="B190" s="353"/>
      <c r="C190" s="111"/>
      <c r="D190" s="111"/>
      <c r="E190" s="30"/>
    </row>
    <row r="191" spans="1:5" ht="15.75">
      <c r="A191" s="158"/>
      <c r="B191" s="353"/>
      <c r="C191" s="111"/>
      <c r="D191" s="111"/>
      <c r="E191" s="30"/>
    </row>
    <row r="192" spans="1:5" ht="15.75">
      <c r="A192" s="158"/>
      <c r="B192" s="353"/>
      <c r="C192" s="111"/>
      <c r="D192" s="111"/>
      <c r="E192" s="30"/>
    </row>
    <row r="193" spans="1:5" ht="15.75">
      <c r="A193" s="158"/>
      <c r="B193" s="353"/>
      <c r="C193" s="111"/>
      <c r="D193" s="111"/>
      <c r="E193" s="30"/>
    </row>
    <row r="194" spans="1:5" ht="15.75">
      <c r="A194" s="158"/>
      <c r="B194" s="353"/>
      <c r="C194" s="111"/>
      <c r="D194" s="111"/>
      <c r="E194" s="30"/>
    </row>
    <row r="195" spans="1:5" ht="15.75">
      <c r="A195" s="158"/>
      <c r="B195" s="353"/>
      <c r="C195" s="111"/>
      <c r="D195" s="111"/>
      <c r="E195" s="30"/>
    </row>
    <row r="196" spans="1:5" ht="15.75">
      <c r="A196" s="158"/>
      <c r="B196" s="353"/>
      <c r="C196" s="111"/>
      <c r="D196" s="111"/>
      <c r="E196" s="30"/>
    </row>
    <row r="197" spans="1:5" ht="15.75">
      <c r="A197" s="158"/>
      <c r="B197" s="353"/>
      <c r="C197" s="111"/>
      <c r="D197" s="111"/>
      <c r="E197" s="30"/>
    </row>
    <row r="198" spans="1:5" ht="15.75">
      <c r="A198" s="158"/>
      <c r="B198" s="353"/>
      <c r="C198" s="111"/>
      <c r="D198" s="111"/>
      <c r="E198" s="30"/>
    </row>
    <row r="199" spans="1:5" ht="15.75">
      <c r="A199" s="158"/>
      <c r="B199" s="353"/>
      <c r="C199" s="111"/>
      <c r="D199" s="111"/>
      <c r="E199" s="30"/>
    </row>
    <row r="200" spans="1:5" ht="15.75">
      <c r="A200" s="158"/>
      <c r="B200" s="353"/>
      <c r="C200" s="111"/>
      <c r="D200" s="111"/>
      <c r="E200" s="30"/>
    </row>
    <row r="201" spans="1:5" ht="15.75">
      <c r="A201" s="158"/>
      <c r="B201" s="353"/>
      <c r="C201" s="111"/>
      <c r="D201" s="111"/>
      <c r="E201" s="30"/>
    </row>
    <row r="202" spans="1:5" ht="15.75">
      <c r="A202" s="158"/>
      <c r="B202" s="353"/>
      <c r="C202" s="111"/>
      <c r="D202" s="111"/>
      <c r="E202" s="30"/>
    </row>
    <row r="203" spans="1:5" ht="15.75">
      <c r="A203" s="158"/>
      <c r="B203" s="353"/>
      <c r="C203" s="111"/>
      <c r="D203" s="111"/>
      <c r="E203" s="30"/>
    </row>
    <row r="204" spans="1:5" ht="15.75">
      <c r="A204" s="158"/>
      <c r="B204" s="353"/>
      <c r="C204" s="111"/>
      <c r="D204" s="111"/>
      <c r="E204" s="30"/>
    </row>
    <row r="205" spans="1:5" ht="15.75">
      <c r="A205" s="158"/>
      <c r="B205" s="353"/>
      <c r="C205" s="111"/>
      <c r="D205" s="111"/>
      <c r="E205" s="30"/>
    </row>
    <row r="206" spans="1:5" ht="15.75">
      <c r="A206" s="158"/>
      <c r="B206" s="353"/>
      <c r="C206" s="111"/>
      <c r="D206" s="111"/>
      <c r="E206" s="30"/>
    </row>
    <row r="207" spans="1:5" ht="15.75">
      <c r="A207" s="158"/>
      <c r="B207" s="353"/>
      <c r="C207" s="111"/>
      <c r="D207" s="111"/>
      <c r="E207" s="30"/>
    </row>
    <row r="208" spans="1:5" ht="15.75">
      <c r="A208" s="158"/>
      <c r="B208" s="353"/>
      <c r="C208" s="111"/>
      <c r="D208" s="111"/>
      <c r="E208" s="30"/>
    </row>
    <row r="209" spans="1:5" ht="15.75">
      <c r="A209" s="158"/>
      <c r="B209" s="353"/>
      <c r="C209" s="111"/>
      <c r="D209" s="111"/>
      <c r="E209" s="30"/>
    </row>
    <row r="210" spans="1:5" ht="15.75">
      <c r="A210" s="158"/>
      <c r="B210" s="353"/>
      <c r="C210" s="111"/>
      <c r="D210" s="111"/>
      <c r="E210" s="30"/>
    </row>
    <row r="211" spans="1:5" ht="15.75">
      <c r="A211" s="158"/>
      <c r="B211" s="353"/>
      <c r="C211" s="111"/>
      <c r="D211" s="111"/>
      <c r="E211" s="30"/>
    </row>
    <row r="212" spans="1:5" ht="15.75">
      <c r="A212" s="158"/>
      <c r="B212" s="353"/>
      <c r="C212" s="111"/>
      <c r="D212" s="111"/>
      <c r="E212" s="30"/>
    </row>
    <row r="213" spans="1:5" ht="15.75">
      <c r="A213" s="158"/>
      <c r="B213" s="353"/>
      <c r="C213" s="111"/>
      <c r="D213" s="111"/>
      <c r="E213" s="30"/>
    </row>
    <row r="214" spans="1:5" ht="15.75">
      <c r="A214" s="158"/>
      <c r="B214" s="353"/>
      <c r="C214" s="111"/>
      <c r="D214" s="111"/>
      <c r="E214" s="30"/>
    </row>
    <row r="215" spans="1:5" ht="15.75">
      <c r="A215" s="158"/>
      <c r="B215" s="353"/>
      <c r="C215" s="111"/>
      <c r="D215" s="111"/>
      <c r="E215" s="30"/>
    </row>
    <row r="216" spans="1:5" ht="15.75">
      <c r="A216" s="158"/>
      <c r="B216" s="353"/>
      <c r="C216" s="111"/>
      <c r="D216" s="111"/>
      <c r="E216" s="30"/>
    </row>
    <row r="217" spans="1:5" ht="15.75">
      <c r="A217" s="158"/>
      <c r="B217" s="353"/>
      <c r="C217" s="111"/>
      <c r="D217" s="111"/>
      <c r="E217" s="30"/>
    </row>
    <row r="218" spans="1:5" ht="15.75">
      <c r="A218" s="158"/>
      <c r="B218" s="353"/>
      <c r="C218" s="111"/>
      <c r="D218" s="111"/>
      <c r="E218" s="30"/>
    </row>
    <row r="219" spans="1:5" ht="15.75">
      <c r="A219" s="158"/>
      <c r="B219" s="353"/>
      <c r="C219" s="111"/>
      <c r="D219" s="111"/>
      <c r="E219" s="30"/>
    </row>
    <row r="220" spans="1:5" ht="15.75">
      <c r="A220" s="158"/>
      <c r="B220" s="353"/>
      <c r="C220" s="111"/>
      <c r="D220" s="111"/>
      <c r="E220" s="30"/>
    </row>
    <row r="221" spans="1:5" ht="15.75">
      <c r="A221" s="158"/>
      <c r="B221" s="353"/>
      <c r="C221" s="111"/>
      <c r="D221" s="111"/>
      <c r="E221" s="30"/>
    </row>
    <row r="222" spans="1:5" ht="15.75">
      <c r="A222" s="158"/>
      <c r="B222" s="353"/>
      <c r="C222" s="111"/>
      <c r="D222" s="111"/>
      <c r="E222" s="30"/>
    </row>
    <row r="223" spans="1:5" ht="15.75">
      <c r="A223" s="158"/>
      <c r="B223" s="353"/>
      <c r="C223" s="111"/>
      <c r="D223" s="111"/>
      <c r="E223" s="30"/>
    </row>
    <row r="224" spans="1:5" ht="15.75">
      <c r="A224" s="158"/>
      <c r="B224" s="353"/>
      <c r="C224" s="111"/>
      <c r="D224" s="111"/>
      <c r="E224" s="30"/>
    </row>
    <row r="225" spans="1:5" ht="15.75">
      <c r="A225" s="158"/>
      <c r="B225" s="353"/>
      <c r="C225" s="111"/>
      <c r="D225" s="111"/>
      <c r="E225" s="30"/>
    </row>
    <row r="226" spans="1:5" ht="15.75">
      <c r="A226" s="158"/>
      <c r="B226" s="353"/>
      <c r="C226" s="111"/>
      <c r="D226" s="111"/>
      <c r="E226" s="30"/>
    </row>
    <row r="227" spans="1:5" ht="15.75">
      <c r="A227" s="158"/>
      <c r="B227" s="353"/>
      <c r="C227" s="111"/>
      <c r="D227" s="111"/>
      <c r="E227" s="30"/>
    </row>
    <row r="228" spans="1:5" ht="15.75">
      <c r="A228" s="158"/>
      <c r="B228" s="353"/>
      <c r="C228" s="111"/>
      <c r="D228" s="111"/>
      <c r="E228" s="30"/>
    </row>
    <row r="229" spans="1:5" ht="15.75">
      <c r="A229" s="158"/>
      <c r="B229" s="353"/>
      <c r="C229" s="111"/>
      <c r="D229" s="111"/>
      <c r="E229" s="30"/>
    </row>
    <row r="230" spans="1:5" ht="15.75">
      <c r="A230" s="158"/>
      <c r="B230" s="353"/>
      <c r="C230" s="111"/>
      <c r="D230" s="111"/>
      <c r="E230" s="30"/>
    </row>
    <row r="231" spans="1:5" ht="15.75">
      <c r="A231" s="158"/>
      <c r="B231" s="353"/>
      <c r="C231" s="111"/>
      <c r="D231" s="111"/>
      <c r="E231" s="30"/>
    </row>
    <row r="232" spans="1:5" ht="15.75">
      <c r="A232" s="158"/>
      <c r="B232" s="353"/>
      <c r="C232" s="111"/>
      <c r="D232" s="111"/>
      <c r="E232" s="30"/>
    </row>
    <row r="233" spans="1:5" ht="15.75">
      <c r="A233" s="158"/>
      <c r="B233" s="353"/>
      <c r="C233" s="111"/>
      <c r="D233" s="111"/>
      <c r="E233" s="30"/>
    </row>
    <row r="234" spans="1:5" ht="15.75">
      <c r="A234" s="158"/>
      <c r="B234" s="353"/>
      <c r="C234" s="111"/>
      <c r="D234" s="111"/>
      <c r="E234" s="30"/>
    </row>
    <row r="235" spans="1:5" ht="15.75">
      <c r="A235" s="158"/>
      <c r="B235" s="353"/>
      <c r="C235" s="111"/>
      <c r="D235" s="111"/>
      <c r="E235" s="30"/>
    </row>
    <row r="236" spans="1:5" ht="15.75">
      <c r="A236" s="158"/>
      <c r="B236" s="353"/>
      <c r="C236" s="111"/>
      <c r="D236" s="111"/>
      <c r="E236" s="30"/>
    </row>
    <row r="237" spans="1:5" ht="15.75">
      <c r="A237" s="158"/>
      <c r="B237" s="353"/>
      <c r="C237" s="111"/>
      <c r="D237" s="111"/>
      <c r="E237" s="30"/>
    </row>
    <row r="238" spans="1:5" ht="15.75">
      <c r="A238" s="158"/>
      <c r="B238" s="353"/>
      <c r="C238" s="111"/>
      <c r="D238" s="111"/>
      <c r="E238" s="30"/>
    </row>
    <row r="239" spans="1:5" ht="15.75">
      <c r="A239" s="158"/>
      <c r="B239" s="353"/>
      <c r="C239" s="111"/>
      <c r="D239" s="111"/>
      <c r="E239" s="30"/>
    </row>
    <row r="240" spans="1:5" ht="15.75">
      <c r="A240" s="158"/>
      <c r="B240" s="353"/>
      <c r="C240" s="111"/>
      <c r="D240" s="111"/>
      <c r="E240" s="30"/>
    </row>
    <row r="241" spans="1:5" ht="15.75">
      <c r="A241" s="158"/>
      <c r="B241" s="353"/>
      <c r="C241" s="111"/>
      <c r="D241" s="111"/>
      <c r="E241" s="30"/>
    </row>
    <row r="242" spans="1:5" ht="15.75">
      <c r="A242" s="158"/>
      <c r="B242" s="353"/>
      <c r="C242" s="111"/>
      <c r="D242" s="111"/>
      <c r="E242" s="30"/>
    </row>
    <row r="243" spans="1:5" ht="15.75">
      <c r="A243" s="158"/>
      <c r="B243" s="353"/>
      <c r="C243" s="111"/>
      <c r="D243" s="111"/>
      <c r="E243" s="30"/>
    </row>
    <row r="244" spans="1:5" ht="15.75">
      <c r="A244" s="158"/>
      <c r="B244" s="353"/>
      <c r="C244" s="111"/>
      <c r="D244" s="111"/>
      <c r="E244" s="30"/>
    </row>
    <row r="245" spans="1:5" ht="15.75">
      <c r="A245" s="158"/>
      <c r="B245" s="353"/>
      <c r="C245" s="111"/>
      <c r="D245" s="111"/>
      <c r="E245" s="30"/>
    </row>
    <row r="246" spans="1:5" ht="15.75">
      <c r="A246" s="158"/>
      <c r="B246" s="353"/>
      <c r="C246" s="111"/>
      <c r="D246" s="111"/>
      <c r="E246" s="30"/>
    </row>
    <row r="247" spans="1:5" ht="15.75">
      <c r="A247" s="158"/>
      <c r="B247" s="353"/>
      <c r="C247" s="111"/>
      <c r="D247" s="111"/>
      <c r="E247" s="30"/>
    </row>
    <row r="248" spans="1:5" ht="15.75">
      <c r="A248" s="158"/>
      <c r="B248" s="353"/>
      <c r="C248" s="111"/>
      <c r="D248" s="111"/>
      <c r="E248" s="30"/>
    </row>
    <row r="249" spans="1:5" ht="15.75">
      <c r="A249" s="158"/>
      <c r="B249" s="353"/>
      <c r="C249" s="111"/>
      <c r="D249" s="111"/>
      <c r="E249" s="30"/>
    </row>
    <row r="250" spans="1:5" ht="15.75">
      <c r="A250" s="158"/>
      <c r="B250" s="353"/>
      <c r="C250" s="111"/>
      <c r="D250" s="111"/>
      <c r="E250" s="30"/>
    </row>
    <row r="251" spans="1:5" ht="15.75">
      <c r="A251" s="158"/>
      <c r="B251" s="353"/>
      <c r="C251" s="111"/>
      <c r="D251" s="111"/>
      <c r="E251" s="30"/>
    </row>
    <row r="252" spans="1:5" ht="15.75">
      <c r="A252" s="158"/>
      <c r="B252" s="353"/>
      <c r="C252" s="111"/>
      <c r="D252" s="111"/>
      <c r="E252" s="30"/>
    </row>
    <row r="253" spans="1:5" ht="15.75">
      <c r="A253" s="158"/>
      <c r="B253" s="353"/>
      <c r="C253" s="111"/>
      <c r="D253" s="111"/>
      <c r="E253" s="30"/>
    </row>
    <row r="254" spans="1:5" ht="15.75">
      <c r="A254" s="158"/>
      <c r="B254" s="353"/>
      <c r="C254" s="111"/>
      <c r="D254" s="111"/>
      <c r="E254" s="30"/>
    </row>
    <row r="255" spans="1:5" ht="15.75">
      <c r="A255" s="158"/>
      <c r="B255" s="353"/>
      <c r="C255" s="111"/>
      <c r="D255" s="111"/>
      <c r="E255" s="30"/>
    </row>
    <row r="256" spans="1:5" ht="15.75">
      <c r="A256" s="158"/>
      <c r="B256" s="353"/>
      <c r="C256" s="111"/>
      <c r="D256" s="111"/>
      <c r="E256" s="30"/>
    </row>
    <row r="257" spans="1:5" ht="15.75">
      <c r="A257" s="158"/>
      <c r="B257" s="353"/>
      <c r="C257" s="111"/>
      <c r="D257" s="111"/>
      <c r="E257" s="30"/>
    </row>
    <row r="258" spans="1:5" ht="15.75">
      <c r="A258" s="158"/>
      <c r="B258" s="353"/>
      <c r="C258" s="111"/>
      <c r="D258" s="111"/>
      <c r="E258" s="30"/>
    </row>
    <row r="259" spans="1:5" ht="15.75">
      <c r="A259" s="158"/>
      <c r="B259" s="353"/>
      <c r="C259" s="111"/>
      <c r="D259" s="111"/>
      <c r="E259" s="30"/>
    </row>
    <row r="260" spans="1:5" ht="15.75">
      <c r="A260" s="158"/>
      <c r="B260" s="353"/>
      <c r="C260" s="111"/>
      <c r="D260" s="111"/>
      <c r="E260" s="30"/>
    </row>
    <row r="261" spans="1:5" ht="15.75">
      <c r="A261" s="158"/>
      <c r="B261" s="353"/>
      <c r="C261" s="111"/>
      <c r="D261" s="111"/>
      <c r="E261" s="30"/>
    </row>
    <row r="262" spans="1:5" ht="15.75">
      <c r="A262" s="158"/>
      <c r="B262" s="353"/>
      <c r="C262" s="111"/>
      <c r="D262" s="111"/>
      <c r="E262" s="30"/>
    </row>
    <row r="263" spans="1:5" ht="15.75">
      <c r="A263" s="158"/>
      <c r="B263" s="353"/>
      <c r="C263" s="111"/>
      <c r="D263" s="111"/>
      <c r="E263" s="30"/>
    </row>
    <row r="264" spans="1:5" ht="15.75">
      <c r="A264" s="158"/>
      <c r="B264" s="353"/>
      <c r="C264" s="111"/>
      <c r="D264" s="111"/>
      <c r="E264" s="30"/>
    </row>
    <row r="265" spans="1:5" ht="15.75">
      <c r="A265" s="158"/>
      <c r="B265" s="353"/>
      <c r="C265" s="111"/>
      <c r="D265" s="111"/>
      <c r="E265" s="30"/>
    </row>
    <row r="266" spans="1:5" ht="15.75">
      <c r="A266" s="158"/>
      <c r="B266" s="353"/>
      <c r="C266" s="111"/>
      <c r="D266" s="111"/>
      <c r="E266" s="30"/>
    </row>
    <row r="267" spans="1:5" ht="15.75">
      <c r="A267" s="158"/>
      <c r="B267" s="353"/>
      <c r="C267" s="111"/>
      <c r="D267" s="111"/>
      <c r="E267" s="30"/>
    </row>
    <row r="268" spans="1:5" ht="15.75">
      <c r="A268" s="158"/>
      <c r="B268" s="353"/>
      <c r="C268" s="111"/>
      <c r="D268" s="111"/>
      <c r="E268" s="30"/>
    </row>
    <row r="269" spans="1:5" ht="15.75">
      <c r="A269" s="158"/>
      <c r="B269" s="353"/>
      <c r="C269" s="111"/>
      <c r="D269" s="111"/>
      <c r="E269" s="30"/>
    </row>
    <row r="270" spans="1:5" ht="15.75">
      <c r="A270" s="158"/>
      <c r="B270" s="353"/>
      <c r="C270" s="111"/>
      <c r="D270" s="111"/>
      <c r="E270" s="30"/>
    </row>
    <row r="271" spans="1:5" ht="15.75">
      <c r="A271" s="158"/>
      <c r="B271" s="353"/>
      <c r="C271" s="111"/>
      <c r="D271" s="111"/>
      <c r="E271" s="30"/>
    </row>
    <row r="272" spans="1:5" ht="15.75">
      <c r="A272" s="158"/>
      <c r="B272" s="353"/>
      <c r="C272" s="111"/>
      <c r="D272" s="111"/>
      <c r="E272" s="30"/>
    </row>
    <row r="273" spans="1:5" ht="15.75">
      <c r="A273" s="158"/>
      <c r="B273" s="353"/>
      <c r="C273" s="111"/>
      <c r="D273" s="111"/>
      <c r="E273" s="30"/>
    </row>
    <row r="274" spans="1:5" ht="15.75">
      <c r="A274" s="158"/>
      <c r="B274" s="353"/>
      <c r="C274" s="111"/>
      <c r="D274" s="111"/>
      <c r="E274" s="30"/>
    </row>
    <row r="275" spans="1:5" ht="15.75">
      <c r="A275" s="158"/>
      <c r="B275" s="353"/>
      <c r="C275" s="111"/>
      <c r="D275" s="111"/>
      <c r="E275" s="30"/>
    </row>
    <row r="276" spans="1:5" ht="15.75">
      <c r="A276" s="158"/>
      <c r="B276" s="353"/>
      <c r="C276" s="111"/>
      <c r="D276" s="111"/>
      <c r="E276" s="30"/>
    </row>
    <row r="277" spans="1:5" ht="15.75">
      <c r="A277" s="158"/>
      <c r="B277" s="353"/>
      <c r="C277" s="111"/>
      <c r="D277" s="111"/>
      <c r="E277" s="30"/>
    </row>
    <row r="278" spans="1:5" ht="15.75">
      <c r="A278" s="158"/>
      <c r="B278" s="353"/>
      <c r="C278" s="111"/>
      <c r="D278" s="111"/>
      <c r="E278" s="30"/>
    </row>
    <row r="279" spans="1:5" ht="15.75">
      <c r="A279" s="158"/>
      <c r="B279" s="353"/>
      <c r="C279" s="111"/>
      <c r="D279" s="111"/>
      <c r="E279" s="30"/>
    </row>
    <row r="280" spans="1:5" ht="15.75">
      <c r="A280" s="158"/>
      <c r="B280" s="353"/>
      <c r="C280" s="111"/>
      <c r="D280" s="111"/>
      <c r="E280" s="30"/>
    </row>
    <row r="281" spans="1:5" ht="15.75">
      <c r="A281" s="158"/>
      <c r="B281" s="353"/>
      <c r="C281" s="111"/>
      <c r="D281" s="111"/>
      <c r="E281" s="30"/>
    </row>
    <row r="282" spans="1:5" ht="15.75">
      <c r="A282" s="158"/>
      <c r="B282" s="353"/>
      <c r="C282" s="111"/>
      <c r="D282" s="111"/>
      <c r="E282" s="30"/>
    </row>
    <row r="283" spans="1:5" ht="15.75">
      <c r="A283" s="158"/>
      <c r="B283" s="353"/>
      <c r="C283" s="111"/>
      <c r="D283" s="111"/>
      <c r="E283" s="30"/>
    </row>
    <row r="284" spans="1:5" ht="15.75">
      <c r="A284" s="158"/>
      <c r="B284" s="353"/>
      <c r="C284" s="111"/>
      <c r="D284" s="111"/>
      <c r="E284" s="30"/>
    </row>
    <row r="285" spans="1:5" ht="15.75">
      <c r="A285" s="158"/>
      <c r="B285" s="353"/>
      <c r="C285" s="111"/>
      <c r="D285" s="111"/>
      <c r="E285" s="30"/>
    </row>
    <row r="286" spans="1:5" ht="15.75">
      <c r="A286" s="158"/>
      <c r="B286" s="353"/>
      <c r="C286" s="111"/>
      <c r="D286" s="111"/>
      <c r="E286" s="30"/>
    </row>
    <row r="287" spans="1:5" ht="15.75">
      <c r="A287" s="158"/>
      <c r="B287" s="353"/>
      <c r="C287" s="111"/>
      <c r="D287" s="111"/>
      <c r="E287" s="30"/>
    </row>
    <row r="288" spans="1:5" ht="15.75">
      <c r="A288" s="158"/>
      <c r="B288" s="353"/>
      <c r="C288" s="111"/>
      <c r="D288" s="111"/>
      <c r="E288" s="30"/>
    </row>
    <row r="289" spans="1:5" ht="15.75">
      <c r="A289" s="158"/>
      <c r="B289" s="353"/>
      <c r="C289" s="111"/>
      <c r="D289" s="111"/>
      <c r="E289" s="30"/>
    </row>
    <row r="290" spans="1:5" ht="15.75">
      <c r="A290" s="158"/>
      <c r="B290" s="353"/>
      <c r="C290" s="111"/>
      <c r="D290" s="111"/>
      <c r="E290" s="30"/>
    </row>
    <row r="291" spans="1:5" ht="15.75">
      <c r="A291" s="158"/>
      <c r="B291" s="353"/>
      <c r="C291" s="111"/>
      <c r="D291" s="111"/>
      <c r="E291" s="30"/>
    </row>
    <row r="292" spans="1:5" ht="15.75">
      <c r="A292" s="158"/>
      <c r="B292" s="353"/>
      <c r="C292" s="111"/>
      <c r="D292" s="111"/>
      <c r="E292" s="30"/>
    </row>
    <row r="293" spans="1:5" ht="15.75">
      <c r="A293" s="158"/>
      <c r="B293" s="353"/>
      <c r="C293" s="111"/>
      <c r="D293" s="111"/>
      <c r="E293" s="30"/>
    </row>
    <row r="294" spans="1:5" ht="15.75">
      <c r="A294" s="158"/>
      <c r="B294" s="353"/>
      <c r="C294" s="111"/>
      <c r="D294" s="111"/>
      <c r="E294" s="30"/>
    </row>
    <row r="295" spans="1:5" ht="15.75">
      <c r="A295" s="158"/>
      <c r="B295" s="353"/>
      <c r="C295" s="111"/>
      <c r="D295" s="111"/>
      <c r="E295" s="30"/>
    </row>
    <row r="296" spans="1:5" ht="15.75">
      <c r="A296" s="158"/>
      <c r="B296" s="353"/>
      <c r="C296" s="111"/>
      <c r="D296" s="111"/>
      <c r="E296" s="30"/>
    </row>
    <row r="297" spans="1:5" ht="15.75">
      <c r="A297" s="158"/>
      <c r="B297" s="353"/>
      <c r="C297" s="111"/>
      <c r="D297" s="111"/>
      <c r="E297" s="30"/>
    </row>
    <row r="298" spans="1:5" ht="15.75">
      <c r="A298" s="158"/>
      <c r="B298" s="353"/>
      <c r="C298" s="111"/>
      <c r="D298" s="111"/>
      <c r="E298" s="30"/>
    </row>
    <row r="299" spans="1:5" ht="15.75">
      <c r="A299" s="158"/>
      <c r="B299" s="353"/>
      <c r="C299" s="111"/>
      <c r="D299" s="111"/>
      <c r="E299" s="30"/>
    </row>
    <row r="300" spans="1:5" ht="15.75">
      <c r="A300" s="158"/>
      <c r="B300" s="353"/>
      <c r="C300" s="111"/>
      <c r="D300" s="111"/>
      <c r="E300" s="30"/>
    </row>
    <row r="301" spans="1:5" ht="15.75">
      <c r="A301" s="158"/>
      <c r="B301" s="353"/>
      <c r="C301" s="111"/>
      <c r="D301" s="111"/>
      <c r="E301" s="30"/>
    </row>
    <row r="302" spans="1:5" ht="15.75">
      <c r="A302" s="158"/>
      <c r="B302" s="353"/>
      <c r="C302" s="111"/>
      <c r="D302" s="111"/>
      <c r="E302" s="30"/>
    </row>
    <row r="303" spans="1:5" ht="15.75">
      <c r="A303" s="158"/>
      <c r="B303" s="353"/>
      <c r="C303" s="111"/>
      <c r="D303" s="111"/>
      <c r="E303" s="30"/>
    </row>
    <row r="304" spans="1:5" ht="15.75">
      <c r="A304" s="158"/>
      <c r="B304" s="353"/>
      <c r="C304" s="111"/>
      <c r="D304" s="111"/>
      <c r="E304" s="30"/>
    </row>
    <row r="305" spans="1:5" ht="15.75">
      <c r="A305" s="158"/>
      <c r="B305" s="353"/>
      <c r="C305" s="111"/>
      <c r="D305" s="111"/>
      <c r="E305" s="30"/>
    </row>
    <row r="306" spans="1:5" ht="15.75">
      <c r="A306" s="158"/>
      <c r="B306" s="353"/>
      <c r="C306" s="111"/>
      <c r="D306" s="111"/>
      <c r="E306" s="30"/>
    </row>
    <row r="307" spans="1:5" ht="15.75">
      <c r="A307" s="158"/>
      <c r="B307" s="353"/>
      <c r="C307" s="111"/>
      <c r="D307" s="111"/>
      <c r="E307" s="30"/>
    </row>
    <row r="308" spans="1:5" ht="15.75">
      <c r="A308" s="158"/>
      <c r="B308" s="353"/>
      <c r="C308" s="111"/>
      <c r="D308" s="111"/>
      <c r="E308" s="30"/>
    </row>
    <row r="309" spans="1:5" ht="15.75">
      <c r="A309" s="158"/>
      <c r="B309" s="353"/>
      <c r="C309" s="111"/>
      <c r="D309" s="111"/>
      <c r="E309" s="30"/>
    </row>
    <row r="310" spans="1:5" ht="15.75">
      <c r="A310" s="158"/>
      <c r="B310" s="353"/>
      <c r="C310" s="111"/>
      <c r="D310" s="111"/>
      <c r="E310" s="30"/>
    </row>
    <row r="311" spans="1:5" ht="15.75">
      <c r="A311" s="158"/>
      <c r="B311" s="353"/>
      <c r="C311" s="111"/>
      <c r="D311" s="111"/>
      <c r="E311" s="30"/>
    </row>
    <row r="312" spans="1:5" ht="15.75">
      <c r="A312" s="158"/>
      <c r="B312" s="353"/>
      <c r="C312" s="111"/>
      <c r="D312" s="111"/>
      <c r="E312" s="30"/>
    </row>
    <row r="313" spans="1:5" ht="15.75">
      <c r="A313" s="158"/>
      <c r="B313" s="353"/>
      <c r="C313" s="111"/>
      <c r="D313" s="111"/>
      <c r="E313" s="30"/>
    </row>
    <row r="314" spans="1:5" ht="15.75">
      <c r="A314" s="158"/>
      <c r="B314" s="353"/>
      <c r="C314" s="111"/>
      <c r="D314" s="111"/>
      <c r="E314" s="30"/>
    </row>
    <row r="315" spans="1:5" ht="15.75">
      <c r="A315" s="158"/>
      <c r="B315" s="353"/>
      <c r="C315" s="111"/>
      <c r="D315" s="111"/>
      <c r="E315" s="30"/>
    </row>
    <row r="316" spans="1:5" ht="15.75">
      <c r="A316" s="158"/>
      <c r="B316" s="353"/>
      <c r="C316" s="111"/>
      <c r="D316" s="111"/>
      <c r="E316" s="30"/>
    </row>
    <row r="317" spans="1:5" ht="15.75">
      <c r="A317" s="158"/>
      <c r="B317" s="353"/>
      <c r="C317" s="111"/>
      <c r="D317" s="111"/>
      <c r="E317" s="30"/>
    </row>
    <row r="318" spans="1:5" ht="15.75">
      <c r="A318" s="158"/>
      <c r="B318" s="353"/>
      <c r="C318" s="111"/>
      <c r="D318" s="111"/>
      <c r="E318" s="30"/>
    </row>
    <row r="319" spans="1:5" ht="15.75">
      <c r="A319" s="158"/>
      <c r="B319" s="353"/>
      <c r="C319" s="111"/>
      <c r="D319" s="111"/>
      <c r="E319" s="30"/>
    </row>
    <row r="320" spans="1:5" ht="15.75">
      <c r="A320" s="158"/>
      <c r="B320" s="353"/>
      <c r="C320" s="111"/>
      <c r="D320" s="111"/>
      <c r="E320" s="30"/>
    </row>
    <row r="321" spans="1:5" ht="15.75">
      <c r="A321" s="158"/>
      <c r="B321" s="353"/>
      <c r="C321" s="111"/>
      <c r="D321" s="111"/>
      <c r="E321" s="30"/>
    </row>
    <row r="322" spans="1:5" ht="15.75">
      <c r="A322" s="158"/>
      <c r="B322" s="353"/>
      <c r="C322" s="111"/>
      <c r="D322" s="111"/>
      <c r="E322" s="30"/>
    </row>
    <row r="323" spans="1:5" ht="15.75">
      <c r="A323" s="158"/>
      <c r="B323" s="353"/>
      <c r="C323" s="111"/>
      <c r="D323" s="111"/>
      <c r="E323" s="30"/>
    </row>
    <row r="324" spans="1:5" ht="15.75">
      <c r="A324" s="158"/>
      <c r="B324" s="353"/>
      <c r="C324" s="111"/>
      <c r="D324" s="111"/>
      <c r="E324" s="30"/>
    </row>
    <row r="325" spans="1:5" ht="15.75">
      <c r="A325" s="158"/>
      <c r="B325" s="353"/>
      <c r="C325" s="111"/>
      <c r="D325" s="111"/>
      <c r="E325" s="30"/>
    </row>
    <row r="326" spans="1:5" ht="15.75">
      <c r="A326" s="158"/>
      <c r="B326" s="353"/>
      <c r="C326" s="111"/>
      <c r="D326" s="111"/>
      <c r="E326" s="30"/>
    </row>
    <row r="327" spans="1:5" ht="15.75">
      <c r="A327" s="158"/>
      <c r="B327" s="353"/>
      <c r="C327" s="111"/>
      <c r="D327" s="111"/>
      <c r="E327" s="30"/>
    </row>
    <row r="328" spans="1:5" ht="15.75">
      <c r="A328" s="158"/>
      <c r="B328" s="353"/>
      <c r="C328" s="111"/>
      <c r="D328" s="111"/>
      <c r="E328" s="30"/>
    </row>
    <row r="329" spans="1:5" ht="15.75">
      <c r="A329" s="158"/>
      <c r="B329" s="353"/>
      <c r="C329" s="111"/>
      <c r="D329" s="111"/>
      <c r="E329" s="30"/>
    </row>
    <row r="330" spans="1:5" ht="15.75">
      <c r="A330" s="158"/>
      <c r="B330" s="353"/>
      <c r="C330" s="111"/>
      <c r="D330" s="111"/>
      <c r="E330" s="30"/>
    </row>
    <row r="331" spans="1:5" ht="15.75">
      <c r="A331" s="158"/>
      <c r="B331" s="353"/>
      <c r="C331" s="111"/>
      <c r="D331" s="111"/>
      <c r="E331" s="30"/>
    </row>
    <row r="332" spans="1:5" ht="15.75">
      <c r="A332" s="158"/>
      <c r="B332" s="353"/>
      <c r="C332" s="111"/>
      <c r="D332" s="111"/>
      <c r="E332" s="30"/>
    </row>
    <row r="333" spans="1:5" ht="15.75">
      <c r="A333" s="158"/>
      <c r="B333" s="353"/>
      <c r="C333" s="111"/>
      <c r="D333" s="111"/>
      <c r="E333" s="30"/>
    </row>
    <row r="334" spans="1:5" ht="15.75">
      <c r="A334" s="158"/>
      <c r="B334" s="353"/>
      <c r="C334" s="111"/>
      <c r="D334" s="111"/>
      <c r="E334" s="30"/>
    </row>
    <row r="335" spans="1:5" ht="15.75">
      <c r="A335" s="158"/>
      <c r="B335" s="353"/>
      <c r="C335" s="111"/>
      <c r="D335" s="111"/>
      <c r="E335" s="30"/>
    </row>
    <row r="336" spans="1:5" ht="15.75">
      <c r="A336" s="158"/>
      <c r="B336" s="353"/>
      <c r="C336" s="111"/>
      <c r="D336" s="111"/>
      <c r="E336" s="30"/>
    </row>
    <row r="337" spans="1:5" ht="15.75">
      <c r="A337" s="158"/>
      <c r="B337" s="353"/>
      <c r="C337" s="111"/>
      <c r="D337" s="111"/>
      <c r="E337" s="30"/>
    </row>
    <row r="338" spans="1:5" ht="15.75">
      <c r="A338" s="158"/>
      <c r="B338" s="353"/>
      <c r="C338" s="111"/>
      <c r="D338" s="111"/>
      <c r="E338" s="30"/>
    </row>
    <row r="339" spans="1:5" ht="15.75">
      <c r="A339" s="158"/>
      <c r="B339" s="353"/>
      <c r="C339" s="111"/>
      <c r="D339" s="111"/>
      <c r="E339" s="30"/>
    </row>
    <row r="340" spans="1:5" ht="15.75">
      <c r="A340" s="158"/>
      <c r="B340" s="353"/>
      <c r="C340" s="111"/>
      <c r="D340" s="111"/>
      <c r="E340" s="30"/>
    </row>
    <row r="341" spans="1:5" ht="15.75">
      <c r="A341" s="158"/>
      <c r="B341" s="353"/>
      <c r="C341" s="111"/>
      <c r="D341" s="111"/>
      <c r="E341" s="30"/>
    </row>
    <row r="342" spans="1:5" ht="15.75">
      <c r="A342" s="158"/>
      <c r="B342" s="353"/>
      <c r="C342" s="111"/>
      <c r="D342" s="111"/>
      <c r="E342" s="30"/>
    </row>
    <row r="343" spans="1:5" ht="15.75">
      <c r="A343" s="158"/>
      <c r="B343" s="353"/>
      <c r="C343" s="111"/>
      <c r="D343" s="111"/>
      <c r="E343" s="30"/>
    </row>
    <row r="344" spans="1:5" ht="15.75">
      <c r="A344" s="158"/>
      <c r="B344" s="353"/>
      <c r="C344" s="111"/>
      <c r="D344" s="111"/>
      <c r="E344" s="30"/>
    </row>
    <row r="345" spans="1:5" ht="15.75">
      <c r="A345" s="158"/>
      <c r="B345" s="353"/>
      <c r="C345" s="111"/>
      <c r="D345" s="111"/>
      <c r="E345" s="30"/>
    </row>
    <row r="346" spans="1:5" ht="15.75">
      <c r="A346" s="158"/>
      <c r="B346" s="353"/>
      <c r="C346" s="111"/>
      <c r="D346" s="111"/>
      <c r="E346" s="30"/>
    </row>
    <row r="347" spans="1:5" ht="15.75">
      <c r="A347" s="158"/>
      <c r="B347" s="353"/>
      <c r="C347" s="111"/>
      <c r="D347" s="111"/>
      <c r="E347" s="30"/>
    </row>
    <row r="348" spans="1:5" ht="15.75">
      <c r="A348" s="158"/>
      <c r="B348" s="353"/>
      <c r="C348" s="111"/>
      <c r="D348" s="111"/>
      <c r="E348" s="30"/>
    </row>
    <row r="349" spans="1:5" ht="15.75">
      <c r="A349" s="158"/>
      <c r="B349" s="353"/>
      <c r="C349" s="111"/>
      <c r="D349" s="111"/>
      <c r="E349" s="30"/>
    </row>
    <row r="350" spans="1:5" ht="15.75">
      <c r="A350" s="158"/>
      <c r="B350" s="353"/>
      <c r="C350" s="111"/>
      <c r="D350" s="111"/>
      <c r="E350" s="30"/>
    </row>
    <row r="351" spans="1:5" ht="15.75">
      <c r="A351" s="158"/>
      <c r="B351" s="353"/>
      <c r="C351" s="111"/>
      <c r="D351" s="111"/>
      <c r="E351" s="30"/>
    </row>
    <row r="352" spans="1:5" ht="15.75">
      <c r="A352" s="158"/>
      <c r="B352" s="353"/>
      <c r="C352" s="111"/>
      <c r="D352" s="111"/>
      <c r="E352" s="30"/>
    </row>
    <row r="353" spans="1:5" ht="15.75">
      <c r="A353" s="158"/>
      <c r="B353" s="353"/>
      <c r="C353" s="111"/>
      <c r="D353" s="111"/>
      <c r="E353" s="30"/>
    </row>
    <row r="354" spans="1:5" ht="15.75">
      <c r="A354" s="158"/>
      <c r="B354" s="353"/>
      <c r="C354" s="111"/>
      <c r="D354" s="111"/>
      <c r="E354" s="30"/>
    </row>
    <row r="355" spans="1:5" ht="15.75">
      <c r="A355" s="158"/>
      <c r="B355" s="353"/>
      <c r="C355" s="111"/>
      <c r="D355" s="111"/>
      <c r="E355" s="30"/>
    </row>
    <row r="356" spans="1:5" ht="15.75">
      <c r="A356" s="158"/>
      <c r="B356" s="353"/>
      <c r="C356" s="111"/>
      <c r="D356" s="111"/>
      <c r="E356" s="30"/>
    </row>
    <row r="357" spans="1:5" ht="15.75">
      <c r="A357" s="158"/>
      <c r="B357" s="353"/>
      <c r="C357" s="111"/>
      <c r="D357" s="111"/>
      <c r="E357" s="30"/>
    </row>
    <row r="358" spans="1:5" ht="15.75">
      <c r="A358" s="158"/>
      <c r="B358" s="353"/>
      <c r="C358" s="111"/>
      <c r="D358" s="111"/>
      <c r="E358" s="30"/>
    </row>
    <row r="359" spans="1:5" ht="15.75">
      <c r="A359" s="158"/>
      <c r="B359" s="353"/>
      <c r="C359" s="111"/>
      <c r="D359" s="111"/>
      <c r="E359" s="30"/>
    </row>
    <row r="360" spans="1:5" ht="15.75">
      <c r="A360" s="158"/>
      <c r="B360" s="353"/>
      <c r="C360" s="111"/>
      <c r="D360" s="111"/>
      <c r="E360" s="30"/>
    </row>
    <row r="361" spans="1:5" ht="15.75">
      <c r="A361" s="158"/>
      <c r="B361" s="353"/>
      <c r="C361" s="111"/>
      <c r="D361" s="111"/>
      <c r="E361" s="30"/>
    </row>
    <row r="362" spans="1:5" ht="15.75">
      <c r="A362" s="158"/>
      <c r="B362" s="353"/>
      <c r="C362" s="111"/>
      <c r="D362" s="111"/>
      <c r="E362" s="30"/>
    </row>
    <row r="363" spans="1:5" ht="15.75">
      <c r="A363" s="158"/>
      <c r="B363" s="353"/>
      <c r="C363" s="111"/>
      <c r="D363" s="111"/>
      <c r="E363" s="30"/>
    </row>
    <row r="364" spans="1:5" ht="15.75">
      <c r="A364" s="158"/>
      <c r="B364" s="353"/>
      <c r="C364" s="111"/>
      <c r="D364" s="111"/>
      <c r="E364" s="30"/>
    </row>
    <row r="365" spans="1:5" ht="15.75">
      <c r="A365" s="158"/>
      <c r="B365" s="353"/>
      <c r="C365" s="111"/>
      <c r="D365" s="111"/>
      <c r="E365" s="30"/>
    </row>
    <row r="366" spans="1:5" ht="15.75">
      <c r="A366" s="158"/>
      <c r="B366" s="353"/>
      <c r="C366" s="111"/>
      <c r="D366" s="111"/>
      <c r="E366" s="30"/>
    </row>
    <row r="367" spans="1:5" ht="15.75">
      <c r="A367" s="158"/>
      <c r="B367" s="353"/>
      <c r="C367" s="111"/>
      <c r="D367" s="111"/>
      <c r="E367" s="30"/>
    </row>
    <row r="368" spans="1:5" ht="15.75">
      <c r="A368" s="158"/>
      <c r="B368" s="353"/>
      <c r="C368" s="111"/>
      <c r="D368" s="111"/>
      <c r="E368" s="30"/>
    </row>
    <row r="369" spans="1:5" ht="15.75">
      <c r="A369" s="158"/>
      <c r="B369" s="353"/>
      <c r="C369" s="111"/>
      <c r="D369" s="111"/>
      <c r="E369" s="30"/>
    </row>
    <row r="370" spans="1:5" ht="15.75">
      <c r="A370" s="158"/>
      <c r="B370" s="353"/>
      <c r="C370" s="111"/>
      <c r="D370" s="111"/>
      <c r="E370" s="30"/>
    </row>
    <row r="371" spans="1:5" ht="15.75">
      <c r="A371" s="158"/>
      <c r="B371" s="353"/>
      <c r="C371" s="111"/>
      <c r="D371" s="111"/>
      <c r="E371" s="30"/>
    </row>
    <row r="372" spans="1:5" ht="15.75">
      <c r="A372" s="158"/>
      <c r="B372" s="353"/>
      <c r="C372" s="111"/>
      <c r="D372" s="111"/>
      <c r="E372" s="30"/>
    </row>
    <row r="373" spans="1:5" ht="15.75">
      <c r="A373" s="158"/>
      <c r="B373" s="353"/>
      <c r="C373" s="111"/>
      <c r="D373" s="111"/>
      <c r="E373" s="30"/>
    </row>
    <row r="374" spans="1:5" ht="15.75">
      <c r="A374" s="158"/>
      <c r="B374" s="353"/>
      <c r="C374" s="111"/>
      <c r="D374" s="111"/>
      <c r="E374" s="30"/>
    </row>
    <row r="375" spans="1:5" ht="15.75">
      <c r="A375" s="158"/>
      <c r="B375" s="353"/>
      <c r="C375" s="111"/>
      <c r="D375" s="111"/>
      <c r="E375" s="30"/>
    </row>
    <row r="376" spans="1:5" ht="15.75">
      <c r="A376" s="158"/>
      <c r="B376" s="353"/>
      <c r="C376" s="111"/>
      <c r="D376" s="111"/>
      <c r="E376" s="30"/>
    </row>
    <row r="377" spans="1:5" ht="15.75">
      <c r="A377" s="158"/>
      <c r="B377" s="353"/>
      <c r="C377" s="111"/>
      <c r="D377" s="111"/>
      <c r="E377" s="30"/>
    </row>
    <row r="378" spans="1:5" ht="15.75">
      <c r="A378" s="158"/>
      <c r="B378" s="353"/>
      <c r="C378" s="111"/>
      <c r="D378" s="111"/>
      <c r="E378" s="30"/>
    </row>
    <row r="379" spans="1:5" ht="15.75">
      <c r="A379" s="158"/>
      <c r="B379" s="353"/>
      <c r="C379" s="111"/>
      <c r="D379" s="111"/>
      <c r="E379" s="30"/>
    </row>
    <row r="380" spans="1:5" ht="15.75">
      <c r="A380" s="158"/>
      <c r="B380" s="353"/>
      <c r="C380" s="111"/>
      <c r="D380" s="111"/>
      <c r="E380" s="30"/>
    </row>
    <row r="381" spans="1:5" ht="15.75">
      <c r="A381" s="158"/>
      <c r="B381" s="353"/>
      <c r="C381" s="111"/>
      <c r="D381" s="111"/>
      <c r="E381" s="30"/>
    </row>
    <row r="382" spans="1:5" ht="15.75">
      <c r="A382" s="158"/>
      <c r="B382" s="353"/>
      <c r="C382" s="111"/>
      <c r="D382" s="111"/>
      <c r="E382" s="30"/>
    </row>
    <row r="383" spans="1:5" ht="15.75">
      <c r="A383" s="158"/>
      <c r="B383" s="353"/>
      <c r="C383" s="111"/>
      <c r="D383" s="111"/>
      <c r="E383" s="30"/>
    </row>
    <row r="384" spans="1:5" ht="15.75">
      <c r="A384" s="158"/>
      <c r="B384" s="353"/>
      <c r="C384" s="111"/>
      <c r="D384" s="111"/>
      <c r="E384" s="30"/>
    </row>
    <row r="385" spans="1:5" ht="15.75">
      <c r="A385" s="158"/>
      <c r="B385" s="353"/>
      <c r="C385" s="111"/>
      <c r="D385" s="111"/>
      <c r="E385" s="30"/>
    </row>
    <row r="386" spans="1:5" ht="15.75">
      <c r="A386" s="158"/>
      <c r="B386" s="353"/>
      <c r="C386" s="111"/>
      <c r="D386" s="111"/>
      <c r="E386" s="30"/>
    </row>
    <row r="387" spans="1:5" ht="15.75">
      <c r="A387" s="158"/>
      <c r="B387" s="353"/>
      <c r="C387" s="111"/>
      <c r="D387" s="111"/>
      <c r="E387" s="30"/>
    </row>
    <row r="388" spans="1:5" ht="15.75">
      <c r="A388" s="158"/>
      <c r="B388" s="353"/>
      <c r="C388" s="111"/>
      <c r="D388" s="111"/>
      <c r="E388" s="30"/>
    </row>
    <row r="389" spans="1:5" ht="15.75">
      <c r="A389" s="158"/>
      <c r="B389" s="353"/>
      <c r="C389" s="111"/>
      <c r="D389" s="111"/>
      <c r="E389" s="30"/>
    </row>
    <row r="390" spans="1:5" ht="15.75">
      <c r="A390" s="158"/>
      <c r="B390" s="353"/>
      <c r="C390" s="111"/>
      <c r="D390" s="111"/>
      <c r="E390" s="30"/>
    </row>
    <row r="391" spans="1:5" ht="15.75">
      <c r="A391" s="158"/>
      <c r="B391" s="353"/>
      <c r="C391" s="111"/>
      <c r="D391" s="111"/>
      <c r="E391" s="30"/>
    </row>
    <row r="392" spans="1:5" ht="15.75">
      <c r="A392" s="158"/>
      <c r="B392" s="353"/>
      <c r="C392" s="111"/>
      <c r="D392" s="111"/>
      <c r="E392" s="30"/>
    </row>
    <row r="393" spans="1:5" ht="15.75">
      <c r="A393" s="158"/>
      <c r="B393" s="353"/>
      <c r="C393" s="111"/>
      <c r="D393" s="111"/>
      <c r="E393" s="30"/>
    </row>
    <row r="394" spans="1:5" ht="15.75">
      <c r="A394" s="158"/>
      <c r="B394" s="353"/>
      <c r="C394" s="111"/>
      <c r="D394" s="111"/>
      <c r="E394" s="30"/>
    </row>
    <row r="395" spans="1:5" ht="15.75">
      <c r="A395" s="158"/>
      <c r="B395" s="353"/>
      <c r="C395" s="111"/>
      <c r="D395" s="111"/>
      <c r="E395" s="30"/>
    </row>
    <row r="396" spans="1:5" ht="15.75">
      <c r="A396" s="158"/>
      <c r="B396" s="353"/>
      <c r="C396" s="111"/>
      <c r="D396" s="111"/>
      <c r="E396" s="30"/>
    </row>
    <row r="397" spans="1:5" ht="15.75">
      <c r="A397" s="158"/>
      <c r="B397" s="353"/>
      <c r="C397" s="111"/>
      <c r="D397" s="111"/>
      <c r="E397" s="30"/>
    </row>
    <row r="398" spans="1:5" ht="15.75">
      <c r="A398" s="158"/>
      <c r="B398" s="353"/>
      <c r="C398" s="111"/>
      <c r="D398" s="111"/>
      <c r="E398" s="30"/>
    </row>
    <row r="399" spans="1:5" ht="15.75">
      <c r="A399" s="158"/>
      <c r="B399" s="353"/>
      <c r="C399" s="111"/>
      <c r="D399" s="111"/>
      <c r="E399" s="30"/>
    </row>
    <row r="400" spans="1:5" ht="15.75">
      <c r="A400" s="158"/>
      <c r="B400" s="353"/>
      <c r="C400" s="111"/>
      <c r="D400" s="111"/>
      <c r="E400" s="30"/>
    </row>
    <row r="401" spans="1:5" ht="15.75">
      <c r="A401" s="158"/>
      <c r="B401" s="353"/>
      <c r="C401" s="111"/>
      <c r="D401" s="111"/>
      <c r="E401" s="30"/>
    </row>
    <row r="402" spans="1:5" ht="15.75">
      <c r="A402" s="158"/>
      <c r="B402" s="353"/>
      <c r="C402" s="111"/>
      <c r="D402" s="111"/>
      <c r="E402" s="30"/>
    </row>
    <row r="403" spans="1:5" ht="15.75">
      <c r="A403" s="158"/>
      <c r="B403" s="353"/>
      <c r="C403" s="111"/>
      <c r="D403" s="111"/>
      <c r="E403" s="30"/>
    </row>
    <row r="404" spans="1:5" ht="15.75">
      <c r="A404" s="158"/>
      <c r="B404" s="353"/>
      <c r="C404" s="111"/>
      <c r="D404" s="111"/>
      <c r="E404" s="30"/>
    </row>
    <row r="405" spans="1:5" ht="15.75">
      <c r="A405" s="158"/>
      <c r="B405" s="353"/>
      <c r="C405" s="111"/>
      <c r="D405" s="111"/>
      <c r="E405" s="30"/>
    </row>
    <row r="406" spans="1:5" ht="15.75">
      <c r="A406" s="158"/>
      <c r="B406" s="353"/>
      <c r="C406" s="111"/>
      <c r="D406" s="111"/>
      <c r="E406" s="30"/>
    </row>
    <row r="407" spans="1:5" ht="15.75">
      <c r="A407" s="158"/>
      <c r="B407" s="353"/>
      <c r="C407" s="111"/>
      <c r="D407" s="111"/>
      <c r="E407" s="30"/>
    </row>
    <row r="408" spans="1:5" ht="15.75">
      <c r="A408" s="158"/>
      <c r="B408" s="353"/>
      <c r="C408" s="111"/>
      <c r="D408" s="111"/>
      <c r="E408" s="30"/>
    </row>
    <row r="409" spans="1:5" ht="15.75">
      <c r="A409" s="158"/>
      <c r="B409" s="353"/>
      <c r="C409" s="111"/>
      <c r="D409" s="111"/>
      <c r="E409" s="30"/>
    </row>
    <row r="410" spans="1:5" ht="15.75">
      <c r="A410" s="158"/>
      <c r="B410" s="353"/>
      <c r="C410" s="111"/>
      <c r="D410" s="111"/>
      <c r="E410" s="30"/>
    </row>
    <row r="411" spans="1:5" ht="15.75">
      <c r="A411" s="158"/>
      <c r="B411" s="353"/>
      <c r="C411" s="111"/>
      <c r="D411" s="111"/>
      <c r="E411" s="30"/>
    </row>
    <row r="412" spans="1:5" ht="15.75">
      <c r="A412" s="158"/>
      <c r="B412" s="353"/>
      <c r="C412" s="111"/>
      <c r="D412" s="111"/>
      <c r="E412" s="30"/>
    </row>
    <row r="413" spans="1:5" ht="15.75">
      <c r="A413" s="158"/>
      <c r="B413" s="353"/>
      <c r="C413" s="111"/>
      <c r="D413" s="111"/>
      <c r="E413" s="30"/>
    </row>
    <row r="414" spans="1:5" ht="15.75">
      <c r="A414" s="158"/>
      <c r="B414" s="353"/>
      <c r="C414" s="111"/>
      <c r="D414" s="111"/>
      <c r="E414" s="30"/>
    </row>
    <row r="415" spans="1:5" ht="15.75">
      <c r="A415" s="158"/>
      <c r="B415" s="353"/>
      <c r="C415" s="111"/>
      <c r="D415" s="111"/>
      <c r="E415" s="30"/>
    </row>
    <row r="416" spans="1:5" ht="15.75">
      <c r="A416" s="158"/>
      <c r="B416" s="353"/>
      <c r="C416" s="111"/>
      <c r="D416" s="111"/>
      <c r="E416" s="30"/>
    </row>
    <row r="417" spans="1:5" ht="15.75">
      <c r="A417" s="158"/>
      <c r="B417" s="353"/>
      <c r="C417" s="111"/>
      <c r="D417" s="111"/>
      <c r="E417" s="30"/>
    </row>
    <row r="418" spans="1:5" ht="15.75">
      <c r="A418" s="158"/>
      <c r="B418" s="353"/>
      <c r="C418" s="111"/>
      <c r="D418" s="111"/>
      <c r="E418" s="30"/>
    </row>
    <row r="419" spans="1:5" ht="15.75">
      <c r="A419" s="158"/>
      <c r="B419" s="353"/>
      <c r="C419" s="111"/>
      <c r="D419" s="111"/>
      <c r="E419" s="30"/>
    </row>
    <row r="420" spans="1:5" ht="15.75">
      <c r="A420" s="158"/>
      <c r="B420" s="353"/>
      <c r="C420" s="111"/>
      <c r="D420" s="111"/>
      <c r="E420" s="30"/>
    </row>
    <row r="421" spans="1:5" ht="15.75">
      <c r="A421" s="158"/>
      <c r="B421" s="353"/>
      <c r="C421" s="111"/>
      <c r="D421" s="111"/>
      <c r="E421" s="30"/>
    </row>
    <row r="422" spans="1:5" ht="15.75">
      <c r="A422" s="158"/>
      <c r="B422" s="353"/>
      <c r="C422" s="111"/>
      <c r="D422" s="111"/>
      <c r="E422" s="30"/>
    </row>
    <row r="423" spans="1:5" ht="15.75">
      <c r="A423" s="158"/>
      <c r="B423" s="353"/>
      <c r="C423" s="111"/>
      <c r="D423" s="111"/>
      <c r="E423" s="30"/>
    </row>
    <row r="424" spans="1:5" ht="15.75">
      <c r="A424" s="158"/>
      <c r="B424" s="353"/>
      <c r="C424" s="111"/>
      <c r="D424" s="111"/>
      <c r="E424" s="30"/>
    </row>
    <row r="425" spans="1:5" ht="15.75">
      <c r="A425" s="158"/>
      <c r="B425" s="353"/>
      <c r="C425" s="111"/>
      <c r="D425" s="111"/>
      <c r="E425" s="30"/>
    </row>
    <row r="426" spans="1:5" ht="15.75">
      <c r="A426" s="158"/>
      <c r="B426" s="353"/>
      <c r="C426" s="111"/>
      <c r="D426" s="111"/>
      <c r="E426" s="30"/>
    </row>
    <row r="427" spans="1:5" ht="15.75">
      <c r="A427" s="158"/>
      <c r="B427" s="353"/>
      <c r="C427" s="111"/>
      <c r="D427" s="111"/>
      <c r="E427" s="30"/>
    </row>
    <row r="428" spans="1:5" ht="15.75">
      <c r="A428" s="158"/>
      <c r="B428" s="353"/>
      <c r="C428" s="111"/>
      <c r="D428" s="111"/>
      <c r="E428" s="30"/>
    </row>
    <row r="429" spans="1:5" ht="15.75">
      <c r="A429" s="158"/>
      <c r="B429" s="353"/>
      <c r="C429" s="111"/>
      <c r="D429" s="111"/>
      <c r="E429" s="30"/>
    </row>
    <row r="430" spans="1:5" ht="15.75">
      <c r="A430" s="158"/>
      <c r="B430" s="353"/>
      <c r="C430" s="111"/>
      <c r="D430" s="111"/>
      <c r="E430" s="30"/>
    </row>
    <row r="431" spans="1:5" ht="15.75">
      <c r="A431" s="158"/>
      <c r="B431" s="353"/>
      <c r="C431" s="111"/>
      <c r="D431" s="111"/>
      <c r="E431" s="30"/>
    </row>
    <row r="432" spans="1:5" ht="15.75">
      <c r="A432" s="158"/>
      <c r="B432" s="353"/>
      <c r="C432" s="111"/>
      <c r="D432" s="111"/>
      <c r="E432" s="30"/>
    </row>
    <row r="433" spans="1:5" ht="15.75">
      <c r="A433" s="158"/>
      <c r="B433" s="353"/>
      <c r="C433" s="111"/>
      <c r="D433" s="111"/>
      <c r="E433" s="30"/>
    </row>
    <row r="434" spans="1:5" ht="15.75">
      <c r="A434" s="158"/>
      <c r="B434" s="353"/>
      <c r="C434" s="111"/>
      <c r="D434" s="111"/>
      <c r="E434" s="30"/>
    </row>
    <row r="435" spans="1:5" ht="15.75">
      <c r="A435" s="158"/>
      <c r="B435" s="353"/>
      <c r="C435" s="111"/>
      <c r="D435" s="111"/>
      <c r="E435" s="30"/>
    </row>
    <row r="436" spans="1:5" ht="15.75">
      <c r="A436" s="158"/>
      <c r="B436" s="353"/>
      <c r="C436" s="111"/>
      <c r="D436" s="111"/>
      <c r="E436" s="30"/>
    </row>
    <row r="437" spans="1:5" ht="15.75">
      <c r="A437" s="158"/>
      <c r="B437" s="353"/>
      <c r="C437" s="111"/>
      <c r="D437" s="111"/>
      <c r="E437" s="30"/>
    </row>
    <row r="438" spans="1:5" ht="15.75">
      <c r="A438" s="158"/>
      <c r="B438" s="353"/>
      <c r="C438" s="111"/>
      <c r="D438" s="111"/>
      <c r="E438" s="30"/>
    </row>
    <row r="439" spans="1:5" ht="15.75">
      <c r="A439" s="158"/>
      <c r="B439" s="353"/>
      <c r="C439" s="111"/>
      <c r="D439" s="111"/>
      <c r="E439" s="30"/>
    </row>
    <row r="440" spans="1:5" ht="15.75">
      <c r="A440" s="158"/>
      <c r="B440" s="353"/>
      <c r="C440" s="111"/>
      <c r="D440" s="111"/>
      <c r="E440" s="30"/>
    </row>
    <row r="441" spans="1:5" ht="15.75">
      <c r="A441" s="158"/>
      <c r="B441" s="353"/>
      <c r="C441" s="111"/>
      <c r="D441" s="111"/>
      <c r="E441" s="30"/>
    </row>
    <row r="442" spans="1:5" ht="15.75">
      <c r="A442" s="158"/>
      <c r="B442" s="353"/>
      <c r="C442" s="111"/>
      <c r="D442" s="111"/>
      <c r="E442" s="30"/>
    </row>
    <row r="443" spans="1:5" ht="15.75">
      <c r="A443" s="158"/>
      <c r="B443" s="353"/>
      <c r="C443" s="111"/>
      <c r="D443" s="111"/>
      <c r="E443" s="30"/>
    </row>
    <row r="444" spans="1:5" ht="15.75">
      <c r="A444" s="158"/>
      <c r="B444" s="353"/>
      <c r="C444" s="111"/>
      <c r="D444" s="111"/>
      <c r="E444" s="30"/>
    </row>
    <row r="445" spans="1:5" ht="15.75">
      <c r="A445" s="158"/>
      <c r="B445" s="353"/>
      <c r="C445" s="111"/>
      <c r="D445" s="111"/>
      <c r="E445" s="30"/>
    </row>
    <row r="446" spans="1:5" ht="15.75">
      <c r="A446" s="158"/>
      <c r="B446" s="353"/>
      <c r="C446" s="111"/>
      <c r="D446" s="111"/>
      <c r="E446" s="30"/>
    </row>
    <row r="447" spans="1:5" ht="15.75">
      <c r="A447" s="158"/>
      <c r="B447" s="353"/>
      <c r="C447" s="111"/>
      <c r="D447" s="111"/>
      <c r="E447" s="30"/>
    </row>
    <row r="448" spans="1:5" ht="15.75">
      <c r="A448" s="158"/>
      <c r="B448" s="353"/>
      <c r="C448" s="111"/>
      <c r="D448" s="111"/>
      <c r="E448" s="30"/>
    </row>
    <row r="449" spans="1:5" ht="15.75">
      <c r="A449" s="158"/>
      <c r="B449" s="353"/>
      <c r="C449" s="111"/>
      <c r="D449" s="111"/>
      <c r="E449" s="30"/>
    </row>
    <row r="450" spans="1:5" ht="15.75">
      <c r="A450" s="158"/>
      <c r="B450" s="353"/>
      <c r="C450" s="111"/>
      <c r="D450" s="111"/>
      <c r="E450" s="30"/>
    </row>
    <row r="451" spans="1:5" ht="15.75">
      <c r="A451" s="158"/>
      <c r="B451" s="353"/>
      <c r="C451" s="111"/>
      <c r="D451" s="111"/>
      <c r="E451" s="30"/>
    </row>
    <row r="452" spans="1:5" ht="15.75">
      <c r="A452" s="158"/>
      <c r="B452" s="353"/>
      <c r="C452" s="111"/>
      <c r="D452" s="111"/>
      <c r="E452" s="30"/>
    </row>
    <row r="453" spans="1:5" ht="15.75">
      <c r="A453" s="158"/>
      <c r="B453" s="353"/>
      <c r="C453" s="111"/>
      <c r="D453" s="111"/>
      <c r="E453" s="30"/>
    </row>
    <row r="454" spans="1:5" ht="15.75">
      <c r="A454" s="158"/>
      <c r="B454" s="353"/>
      <c r="C454" s="111"/>
      <c r="D454" s="111"/>
      <c r="E454" s="30"/>
    </row>
    <row r="455" spans="1:5" ht="15.75">
      <c r="A455" s="158"/>
      <c r="B455" s="353"/>
      <c r="C455" s="111"/>
      <c r="D455" s="111"/>
      <c r="E455" s="30"/>
    </row>
    <row r="456" spans="1:5" ht="15.75">
      <c r="A456" s="158"/>
      <c r="B456" s="353"/>
      <c r="C456" s="111"/>
      <c r="D456" s="111"/>
      <c r="E456" s="30"/>
    </row>
    <row r="457" spans="1:5" ht="15.75">
      <c r="A457" s="158"/>
      <c r="B457" s="353"/>
      <c r="C457" s="111"/>
      <c r="D457" s="111"/>
      <c r="E457" s="30"/>
    </row>
    <row r="458" spans="1:5" ht="15.75">
      <c r="A458" s="158"/>
      <c r="B458" s="353"/>
      <c r="C458" s="111"/>
      <c r="D458" s="111"/>
      <c r="E458" s="30"/>
    </row>
    <row r="459" spans="1:5" ht="15.75">
      <c r="A459" s="158"/>
      <c r="B459" s="353"/>
      <c r="C459" s="111"/>
      <c r="D459" s="111"/>
      <c r="E459" s="30"/>
    </row>
    <row r="460" spans="1:5" ht="15.75">
      <c r="A460" s="158"/>
      <c r="B460" s="353"/>
      <c r="C460" s="111"/>
      <c r="D460" s="111"/>
      <c r="E460" s="30"/>
    </row>
    <row r="461" spans="1:5" ht="15.75">
      <c r="A461" s="158"/>
      <c r="B461" s="353"/>
      <c r="C461" s="111"/>
      <c r="D461" s="111"/>
      <c r="E461" s="30"/>
    </row>
    <row r="462" spans="1:5" ht="15.75">
      <c r="A462" s="158"/>
      <c r="B462" s="353"/>
      <c r="C462" s="111"/>
      <c r="D462" s="111"/>
      <c r="E462" s="30"/>
    </row>
    <row r="463" spans="1:5" ht="15.75">
      <c r="A463" s="158"/>
      <c r="B463" s="353"/>
      <c r="C463" s="111"/>
      <c r="D463" s="111"/>
      <c r="E463" s="30"/>
    </row>
    <row r="464" spans="1:5" ht="15.75">
      <c r="A464" s="158"/>
      <c r="B464" s="353"/>
      <c r="C464" s="111"/>
      <c r="D464" s="111"/>
      <c r="E464" s="30"/>
    </row>
    <row r="465" spans="1:5" ht="15.75">
      <c r="A465" s="158"/>
      <c r="B465" s="353"/>
      <c r="C465" s="111"/>
      <c r="D465" s="111"/>
      <c r="E465" s="30"/>
    </row>
    <row r="466" spans="1:5" ht="15.75">
      <c r="A466" s="158"/>
      <c r="B466" s="353"/>
      <c r="C466" s="111"/>
      <c r="D466" s="111"/>
      <c r="E466" s="30"/>
    </row>
    <row r="467" spans="1:5" ht="15.75">
      <c r="A467" s="158"/>
      <c r="B467" s="353"/>
      <c r="C467" s="111"/>
      <c r="D467" s="111"/>
      <c r="E467" s="30"/>
    </row>
    <row r="468" spans="1:5" ht="15.75">
      <c r="A468" s="158"/>
      <c r="B468" s="353"/>
      <c r="C468" s="111"/>
      <c r="D468" s="111"/>
      <c r="E468" s="30"/>
    </row>
    <row r="469" spans="1:5" ht="15.75">
      <c r="A469" s="158"/>
      <c r="B469" s="353"/>
      <c r="C469" s="111"/>
      <c r="D469" s="111"/>
      <c r="E469" s="30"/>
    </row>
    <row r="470" spans="1:5" ht="15.75">
      <c r="A470" s="158"/>
      <c r="B470" s="353"/>
      <c r="C470" s="111"/>
      <c r="D470" s="111"/>
      <c r="E470" s="30"/>
    </row>
    <row r="471" spans="1:5" ht="15.75">
      <c r="A471" s="158"/>
      <c r="B471" s="353"/>
      <c r="C471" s="111"/>
      <c r="D471" s="111"/>
      <c r="E471" s="30"/>
    </row>
    <row r="472" spans="1:5" ht="15.75">
      <c r="A472" s="158"/>
      <c r="B472" s="353"/>
      <c r="C472" s="111"/>
      <c r="D472" s="111"/>
      <c r="E472" s="30"/>
    </row>
    <row r="473" spans="1:5" ht="15.75">
      <c r="A473" s="158"/>
      <c r="B473" s="353"/>
      <c r="C473" s="111"/>
      <c r="D473" s="111"/>
      <c r="E473" s="30"/>
    </row>
    <row r="474" spans="1:5" ht="15.75">
      <c r="A474" s="158"/>
      <c r="B474" s="353"/>
      <c r="C474" s="111"/>
      <c r="D474" s="111"/>
      <c r="E474" s="30"/>
    </row>
    <row r="475" spans="1:5" ht="15.75">
      <c r="A475" s="158"/>
      <c r="B475" s="353"/>
      <c r="C475" s="111"/>
      <c r="D475" s="111"/>
      <c r="E475" s="30"/>
    </row>
    <row r="476" spans="1:5" ht="15.75">
      <c r="A476" s="158"/>
      <c r="B476" s="353"/>
      <c r="C476" s="111"/>
      <c r="D476" s="111"/>
      <c r="E476" s="30"/>
    </row>
    <row r="477" spans="1:5" ht="15.75">
      <c r="A477" s="158"/>
      <c r="B477" s="353"/>
      <c r="C477" s="111"/>
      <c r="D477" s="111"/>
      <c r="E477" s="30"/>
    </row>
    <row r="478" spans="1:5" ht="15.75">
      <c r="A478" s="158"/>
      <c r="B478" s="353"/>
      <c r="C478" s="111"/>
      <c r="D478" s="111"/>
      <c r="E478" s="30"/>
    </row>
    <row r="479" spans="1:5" ht="15.75">
      <c r="A479" s="158"/>
      <c r="B479" s="353"/>
      <c r="C479" s="111"/>
      <c r="D479" s="111"/>
      <c r="E479" s="30"/>
    </row>
    <row r="480" spans="1:5" ht="15.75">
      <c r="A480" s="158"/>
      <c r="B480" s="353"/>
      <c r="C480" s="111"/>
      <c r="D480" s="111"/>
      <c r="E480" s="30"/>
    </row>
    <row r="481" spans="1:5" ht="15.75">
      <c r="A481" s="158"/>
      <c r="B481" s="353"/>
      <c r="C481" s="111"/>
      <c r="D481" s="111"/>
      <c r="E481" s="30"/>
    </row>
    <row r="482" spans="1:5" ht="15.75">
      <c r="A482" s="158"/>
      <c r="B482" s="353"/>
      <c r="C482" s="111"/>
      <c r="D482" s="111"/>
      <c r="E482" s="30"/>
    </row>
    <row r="483" spans="1:5" ht="15.75">
      <c r="A483" s="158"/>
      <c r="B483" s="353"/>
      <c r="C483" s="111"/>
      <c r="D483" s="111"/>
      <c r="E483" s="30"/>
    </row>
    <row r="484" spans="1:5" ht="15.75">
      <c r="A484" s="158"/>
      <c r="B484" s="353"/>
      <c r="C484" s="111"/>
      <c r="D484" s="111"/>
      <c r="E484" s="30"/>
    </row>
    <row r="485" spans="1:5" ht="15.75">
      <c r="A485" s="158"/>
      <c r="B485" s="353"/>
      <c r="C485" s="111"/>
      <c r="D485" s="111"/>
      <c r="E485" s="30"/>
    </row>
    <row r="486" spans="1:5" ht="15.75">
      <c r="A486" s="158"/>
      <c r="B486" s="353"/>
      <c r="C486" s="111"/>
      <c r="D486" s="111"/>
      <c r="E486" s="30"/>
    </row>
    <row r="487" spans="1:5" ht="15.75">
      <c r="A487" s="158"/>
      <c r="B487" s="353"/>
      <c r="C487" s="111"/>
      <c r="D487" s="111"/>
      <c r="E487" s="30"/>
    </row>
    <row r="488" spans="1:5" ht="15.75">
      <c r="A488" s="158"/>
      <c r="B488" s="353"/>
      <c r="C488" s="111"/>
      <c r="D488" s="111"/>
      <c r="E488" s="30"/>
    </row>
    <row r="489" spans="1:5" ht="15.75">
      <c r="A489" s="158"/>
      <c r="B489" s="353"/>
      <c r="C489" s="111"/>
      <c r="D489" s="111"/>
      <c r="E489" s="30"/>
    </row>
    <row r="490" spans="1:5" ht="15.75">
      <c r="A490" s="158"/>
      <c r="B490" s="353"/>
      <c r="C490" s="111"/>
      <c r="D490" s="111"/>
      <c r="E490" s="30"/>
    </row>
    <row r="491" spans="1:5" ht="15.75">
      <c r="A491" s="158"/>
      <c r="B491" s="353"/>
      <c r="C491" s="111"/>
      <c r="D491" s="111"/>
      <c r="E491" s="30"/>
    </row>
    <row r="492" spans="1:5" ht="15.75">
      <c r="A492" s="158"/>
      <c r="B492" s="353"/>
      <c r="C492" s="111"/>
      <c r="D492" s="111"/>
      <c r="E492" s="30"/>
    </row>
    <row r="493" spans="1:5" ht="15.75">
      <c r="A493" s="158"/>
      <c r="B493" s="353"/>
      <c r="C493" s="111"/>
      <c r="D493" s="111"/>
      <c r="E493" s="30"/>
    </row>
    <row r="494" spans="1:5" ht="15.75">
      <c r="A494" s="158"/>
      <c r="B494" s="353"/>
      <c r="C494" s="111"/>
      <c r="D494" s="111"/>
      <c r="E494" s="30"/>
    </row>
    <row r="495" spans="1:5" ht="15.75">
      <c r="A495" s="158"/>
      <c r="B495" s="353"/>
      <c r="C495" s="111"/>
      <c r="D495" s="111"/>
      <c r="E495" s="30"/>
    </row>
    <row r="496" spans="1:5" ht="15.75">
      <c r="A496" s="158"/>
      <c r="B496" s="353"/>
      <c r="C496" s="111"/>
      <c r="D496" s="111"/>
      <c r="E496" s="30"/>
    </row>
    <row r="497" spans="1:5" ht="15.75">
      <c r="A497" s="158"/>
      <c r="B497" s="353"/>
      <c r="C497" s="111"/>
      <c r="D497" s="111"/>
      <c r="E497" s="30"/>
    </row>
    <row r="498" spans="1:5" ht="15.75">
      <c r="A498" s="158"/>
      <c r="B498" s="353"/>
      <c r="C498" s="111"/>
      <c r="D498" s="111"/>
      <c r="E498" s="30"/>
    </row>
    <row r="499" spans="1:5" ht="15.75">
      <c r="A499" s="158"/>
      <c r="B499" s="353"/>
      <c r="C499" s="111"/>
      <c r="D499" s="111"/>
      <c r="E499" s="30"/>
    </row>
    <row r="500" spans="1:5" ht="15.75">
      <c r="A500" s="158"/>
      <c r="B500" s="353"/>
      <c r="C500" s="111"/>
      <c r="D500" s="111"/>
      <c r="E500" s="30"/>
    </row>
    <row r="501" spans="1:5" ht="15.75">
      <c r="A501" s="158"/>
      <c r="B501" s="353"/>
      <c r="C501" s="111"/>
      <c r="D501" s="111"/>
      <c r="E501" s="30"/>
    </row>
    <row r="502" spans="1:5" ht="15.75">
      <c r="A502" s="158"/>
      <c r="B502" s="353"/>
      <c r="C502" s="111"/>
      <c r="D502" s="111"/>
      <c r="E502" s="30"/>
    </row>
    <row r="503" spans="1:5" ht="15.75">
      <c r="A503" s="158"/>
      <c r="B503" s="353"/>
      <c r="C503" s="111"/>
      <c r="D503" s="111"/>
      <c r="E503" s="30"/>
    </row>
    <row r="504" spans="1:5" ht="15.75">
      <c r="A504" s="158"/>
      <c r="B504" s="353"/>
      <c r="C504" s="111"/>
      <c r="D504" s="111"/>
      <c r="E504" s="30"/>
    </row>
    <row r="505" spans="1:5" ht="15.75">
      <c r="A505" s="158"/>
      <c r="B505" s="353"/>
      <c r="C505" s="111"/>
      <c r="D505" s="111"/>
      <c r="E505" s="30"/>
    </row>
    <row r="506" spans="1:5" ht="15.75">
      <c r="A506" s="158"/>
      <c r="B506" s="353"/>
      <c r="C506" s="111"/>
      <c r="D506" s="111"/>
      <c r="E506" s="30"/>
    </row>
    <row r="507" spans="1:5" ht="15.75">
      <c r="A507" s="158"/>
      <c r="B507" s="353"/>
      <c r="C507" s="111"/>
      <c r="D507" s="111"/>
      <c r="E507" s="30"/>
    </row>
    <row r="508" spans="1:5" ht="15.75">
      <c r="A508" s="158"/>
      <c r="B508" s="353"/>
      <c r="C508" s="111"/>
      <c r="D508" s="111"/>
      <c r="E508" s="30"/>
    </row>
    <row r="509" spans="1:5" ht="15.75">
      <c r="A509" s="158"/>
      <c r="B509" s="353"/>
      <c r="C509" s="111"/>
      <c r="D509" s="111"/>
      <c r="E509" s="30"/>
    </row>
    <row r="510" spans="1:5" ht="15.75">
      <c r="A510" s="158"/>
      <c r="B510" s="353"/>
      <c r="C510" s="111"/>
      <c r="D510" s="111"/>
      <c r="E510" s="30"/>
    </row>
    <row r="511" spans="1:5" ht="15.75">
      <c r="A511" s="158"/>
      <c r="B511" s="353"/>
      <c r="C511" s="111"/>
      <c r="D511" s="111"/>
      <c r="E511" s="30"/>
    </row>
    <row r="512" spans="1:5" ht="15.75">
      <c r="A512" s="158"/>
      <c r="B512" s="353"/>
      <c r="C512" s="111"/>
      <c r="D512" s="111"/>
      <c r="E512" s="30"/>
    </row>
    <row r="513" spans="1:5" ht="15.75">
      <c r="A513" s="158"/>
      <c r="B513" s="353"/>
      <c r="C513" s="111"/>
      <c r="D513" s="111"/>
      <c r="E513" s="30"/>
    </row>
    <row r="514" spans="1:5" ht="15.75">
      <c r="A514" s="158"/>
      <c r="B514" s="353"/>
      <c r="C514" s="111"/>
      <c r="D514" s="111"/>
      <c r="E514" s="30"/>
    </row>
    <row r="515" spans="1:5" ht="15.75">
      <c r="A515" s="158"/>
      <c r="B515" s="353"/>
      <c r="C515" s="111"/>
      <c r="D515" s="111"/>
      <c r="E515" s="30"/>
    </row>
    <row r="516" spans="1:5" ht="15.75">
      <c r="A516" s="158"/>
      <c r="B516" s="353"/>
      <c r="C516" s="111"/>
      <c r="D516" s="111"/>
      <c r="E516" s="30"/>
    </row>
    <row r="517" spans="1:5" ht="15.75">
      <c r="A517" s="158"/>
      <c r="B517" s="353"/>
      <c r="C517" s="111"/>
      <c r="D517" s="111"/>
      <c r="E517" s="30"/>
    </row>
    <row r="518" spans="1:5" ht="15.75">
      <c r="A518" s="158"/>
      <c r="B518" s="353"/>
      <c r="C518" s="111"/>
      <c r="D518" s="111"/>
      <c r="E518" s="30"/>
    </row>
    <row r="519" spans="1:5" ht="15.75">
      <c r="A519" s="158"/>
      <c r="B519" s="353"/>
      <c r="C519" s="111"/>
      <c r="D519" s="111"/>
      <c r="E519" s="30"/>
    </row>
    <row r="520" spans="1:5" ht="15.75">
      <c r="A520" s="158"/>
      <c r="B520" s="353"/>
      <c r="C520" s="111"/>
      <c r="D520" s="111"/>
      <c r="E520" s="30"/>
    </row>
    <row r="521" spans="1:5" ht="15.75">
      <c r="A521" s="158"/>
      <c r="B521" s="353"/>
      <c r="C521" s="111"/>
      <c r="D521" s="111"/>
      <c r="E521" s="30"/>
    </row>
    <row r="522" spans="1:5" ht="15.75">
      <c r="A522" s="158"/>
      <c r="B522" s="353"/>
      <c r="C522" s="111"/>
      <c r="D522" s="111"/>
      <c r="E522" s="30"/>
    </row>
    <row r="523" spans="1:5" ht="15.75">
      <c r="A523" s="158"/>
      <c r="B523" s="353"/>
      <c r="C523" s="111"/>
      <c r="D523" s="111"/>
      <c r="E523" s="30"/>
    </row>
    <row r="524" spans="1:5" ht="15.75">
      <c r="A524" s="158"/>
      <c r="B524" s="353"/>
      <c r="C524" s="111"/>
      <c r="D524" s="111"/>
      <c r="E524" s="30"/>
    </row>
    <row r="525" spans="1:5" ht="15.75">
      <c r="A525" s="158"/>
      <c r="B525" s="353"/>
      <c r="C525" s="111"/>
      <c r="D525" s="111"/>
      <c r="E525" s="30"/>
    </row>
    <row r="526" spans="1:5" ht="15.75">
      <c r="A526" s="158"/>
      <c r="B526" s="353"/>
      <c r="C526" s="111"/>
      <c r="D526" s="111"/>
      <c r="E526" s="30"/>
    </row>
    <row r="527" spans="1:5" ht="15.75">
      <c r="A527" s="158"/>
      <c r="B527" s="353"/>
      <c r="C527" s="111"/>
      <c r="D527" s="111"/>
      <c r="E527" s="30"/>
    </row>
    <row r="528" spans="1:5" ht="15.75">
      <c r="A528" s="158"/>
      <c r="B528" s="353"/>
      <c r="C528" s="111"/>
      <c r="D528" s="111"/>
      <c r="E528" s="30"/>
    </row>
    <row r="529" spans="1:5" ht="15.75">
      <c r="A529" s="158"/>
      <c r="B529" s="353"/>
      <c r="C529" s="111"/>
      <c r="D529" s="111"/>
      <c r="E529" s="30"/>
    </row>
    <row r="530" spans="1:5" ht="15.75">
      <c r="A530" s="158"/>
      <c r="B530" s="353"/>
      <c r="C530" s="111"/>
      <c r="D530" s="111"/>
      <c r="E530" s="30"/>
    </row>
    <row r="531" spans="1:5" ht="15.75">
      <c r="A531" s="158"/>
      <c r="B531" s="353"/>
      <c r="C531" s="111"/>
      <c r="D531" s="111"/>
      <c r="E531" s="30"/>
    </row>
    <row r="532" spans="1:5" ht="15.75">
      <c r="A532" s="158"/>
      <c r="B532" s="353"/>
      <c r="C532" s="111"/>
      <c r="D532" s="111"/>
      <c r="E532" s="30"/>
    </row>
    <row r="533" spans="1:5" ht="15.75">
      <c r="A533" s="158"/>
      <c r="B533" s="353"/>
      <c r="C533" s="111"/>
      <c r="D533" s="111"/>
      <c r="E533" s="30"/>
    </row>
    <row r="534" spans="1:5" ht="15.75">
      <c r="A534" s="158"/>
      <c r="B534" s="353"/>
      <c r="C534" s="111"/>
      <c r="D534" s="111"/>
      <c r="E534" s="30"/>
    </row>
    <row r="535" spans="1:5" ht="15.75">
      <c r="A535" s="158"/>
      <c r="B535" s="353"/>
      <c r="C535" s="111"/>
      <c r="D535" s="111"/>
      <c r="E535" s="30"/>
    </row>
    <row r="536" spans="1:5" ht="15.75">
      <c r="A536" s="158"/>
      <c r="B536" s="353"/>
      <c r="C536" s="111"/>
      <c r="D536" s="111"/>
      <c r="E536" s="30"/>
    </row>
    <row r="537" spans="1:5" ht="15.75">
      <c r="A537" s="158"/>
      <c r="B537" s="353"/>
      <c r="C537" s="111"/>
      <c r="D537" s="111"/>
      <c r="E537" s="30"/>
    </row>
    <row r="538" spans="1:5" ht="15.75">
      <c r="A538" s="158"/>
      <c r="B538" s="353"/>
      <c r="C538" s="111"/>
      <c r="D538" s="111"/>
      <c r="E538" s="30"/>
    </row>
    <row r="539" spans="1:5" ht="15.75">
      <c r="A539" s="158"/>
      <c r="B539" s="353"/>
      <c r="C539" s="111"/>
      <c r="D539" s="111"/>
      <c r="E539" s="30"/>
    </row>
    <row r="540" spans="1:5" ht="15.75">
      <c r="A540" s="158"/>
      <c r="B540" s="353"/>
      <c r="C540" s="111"/>
      <c r="D540" s="111"/>
      <c r="E540" s="30"/>
    </row>
    <row r="541" spans="1:5" ht="15.75">
      <c r="A541" s="158"/>
      <c r="B541" s="353"/>
      <c r="C541" s="111"/>
      <c r="D541" s="111"/>
      <c r="E541" s="30"/>
    </row>
    <row r="542" spans="1:5" ht="15.75">
      <c r="A542" s="158"/>
      <c r="B542" s="353"/>
      <c r="C542" s="111"/>
      <c r="D542" s="111"/>
      <c r="E542" s="30"/>
    </row>
    <row r="543" spans="1:5" ht="15.75">
      <c r="A543" s="158"/>
      <c r="B543" s="353"/>
      <c r="C543" s="111"/>
      <c r="D543" s="111"/>
      <c r="E543" s="30"/>
    </row>
    <row r="544" spans="1:5" ht="15.75">
      <c r="A544" s="158"/>
      <c r="B544" s="353"/>
      <c r="C544" s="111"/>
      <c r="D544" s="111"/>
      <c r="E544" s="30"/>
    </row>
    <row r="545" spans="1:5" ht="15.75">
      <c r="A545" s="158"/>
      <c r="B545" s="353"/>
      <c r="C545" s="111"/>
      <c r="D545" s="111"/>
      <c r="E545" s="30"/>
    </row>
    <row r="546" spans="1:5" ht="15.75">
      <c r="A546" s="158"/>
      <c r="B546" s="353"/>
      <c r="C546" s="111"/>
      <c r="D546" s="111"/>
      <c r="E546" s="30"/>
    </row>
    <row r="547" spans="1:5" ht="15.75">
      <c r="A547" s="158"/>
      <c r="B547" s="353"/>
      <c r="C547" s="111"/>
      <c r="D547" s="111"/>
      <c r="E547" s="30"/>
    </row>
    <row r="548" spans="1:5" ht="15.75">
      <c r="A548" s="158"/>
      <c r="B548" s="353"/>
      <c r="C548" s="111"/>
      <c r="D548" s="111"/>
      <c r="E548" s="30"/>
    </row>
    <row r="549" spans="1:5" ht="15.75">
      <c r="A549" s="158"/>
      <c r="B549" s="353"/>
      <c r="C549" s="111"/>
      <c r="D549" s="111"/>
      <c r="E549" s="30"/>
    </row>
    <row r="550" spans="1:5" ht="15.75">
      <c r="A550" s="158"/>
      <c r="B550" s="353"/>
      <c r="C550" s="111"/>
      <c r="D550" s="111"/>
      <c r="E550" s="30"/>
    </row>
    <row r="551" spans="1:5" ht="15.75">
      <c r="A551" s="158"/>
      <c r="B551" s="353"/>
      <c r="C551" s="111"/>
      <c r="D551" s="111"/>
      <c r="E551" s="30"/>
    </row>
    <row r="552" spans="1:5" ht="15.75">
      <c r="A552" s="158"/>
      <c r="B552" s="353"/>
      <c r="C552" s="111"/>
      <c r="D552" s="111"/>
      <c r="E552" s="30"/>
    </row>
    <row r="553" spans="1:5" ht="15.75">
      <c r="A553" s="158"/>
      <c r="B553" s="353"/>
      <c r="C553" s="111"/>
      <c r="D553" s="111"/>
      <c r="E553" s="30"/>
    </row>
    <row r="554" spans="1:5" ht="15.75">
      <c r="A554" s="158"/>
      <c r="B554" s="353"/>
      <c r="C554" s="111"/>
      <c r="D554" s="111"/>
      <c r="E554" s="30"/>
    </row>
    <row r="555" spans="1:5" ht="15.75">
      <c r="A555" s="158"/>
      <c r="B555" s="353"/>
      <c r="C555" s="111"/>
      <c r="D555" s="111"/>
      <c r="E555" s="30"/>
    </row>
    <row r="556" spans="1:5" ht="15.75">
      <c r="A556" s="158"/>
      <c r="B556" s="353"/>
      <c r="C556" s="111"/>
      <c r="D556" s="111"/>
      <c r="E556" s="30"/>
    </row>
    <row r="557" spans="1:5" ht="15.75">
      <c r="A557" s="158"/>
      <c r="B557" s="353"/>
      <c r="C557" s="111"/>
      <c r="D557" s="111"/>
      <c r="E557" s="30"/>
    </row>
    <row r="558" spans="1:5" ht="15.75">
      <c r="A558" s="158"/>
      <c r="B558" s="353"/>
      <c r="C558" s="111"/>
      <c r="D558" s="111"/>
      <c r="E558" s="30"/>
    </row>
    <row r="559" spans="1:5" ht="15.75">
      <c r="A559" s="158"/>
      <c r="B559" s="353"/>
      <c r="C559" s="111"/>
      <c r="D559" s="111"/>
      <c r="E559" s="30"/>
    </row>
    <row r="560" spans="1:5" ht="15.75">
      <c r="A560" s="158"/>
      <c r="B560" s="353"/>
      <c r="C560" s="111"/>
      <c r="D560" s="111"/>
      <c r="E560" s="30"/>
    </row>
    <row r="561" spans="1:5" ht="15.75">
      <c r="A561" s="158"/>
      <c r="B561" s="353"/>
      <c r="C561" s="111"/>
      <c r="D561" s="111"/>
      <c r="E561" s="30"/>
    </row>
    <row r="562" spans="1:5" ht="15.75">
      <c r="A562" s="158"/>
      <c r="B562" s="353"/>
      <c r="C562" s="111"/>
      <c r="D562" s="111"/>
      <c r="E562" s="30"/>
    </row>
    <row r="563" spans="1:5" ht="15.75">
      <c r="A563" s="158"/>
      <c r="B563" s="353"/>
      <c r="C563" s="111"/>
      <c r="D563" s="111"/>
      <c r="E563" s="30"/>
    </row>
    <row r="564" spans="1:5" ht="15.75">
      <c r="A564" s="158"/>
      <c r="B564" s="353"/>
      <c r="C564" s="111"/>
      <c r="D564" s="111"/>
      <c r="E564" s="30"/>
    </row>
    <row r="565" spans="1:5" ht="15.75">
      <c r="A565" s="158"/>
      <c r="B565" s="353"/>
      <c r="C565" s="111"/>
      <c r="D565" s="111"/>
      <c r="E565" s="30"/>
    </row>
    <row r="566" spans="1:5" ht="15.75">
      <c r="A566" s="158"/>
      <c r="B566" s="353"/>
      <c r="C566" s="111"/>
      <c r="D566" s="111"/>
      <c r="E566" s="30"/>
    </row>
    <row r="567" spans="1:5" ht="15.75">
      <c r="A567" s="158"/>
      <c r="B567" s="353"/>
      <c r="C567" s="111"/>
      <c r="D567" s="111"/>
      <c r="E567" s="30"/>
    </row>
    <row r="568" spans="1:5" ht="15.75">
      <c r="A568" s="158"/>
      <c r="B568" s="353"/>
      <c r="C568" s="111"/>
      <c r="D568" s="111"/>
      <c r="E568" s="30"/>
    </row>
    <row r="569" spans="1:5" ht="15.75">
      <c r="A569" s="158"/>
      <c r="B569" s="353"/>
      <c r="C569" s="111"/>
      <c r="D569" s="111"/>
      <c r="E569" s="30"/>
    </row>
    <row r="570" spans="1:5" ht="15.75">
      <c r="A570" s="158"/>
      <c r="B570" s="353"/>
      <c r="C570" s="111"/>
      <c r="D570" s="111"/>
      <c r="E570" s="30"/>
    </row>
    <row r="571" spans="1:5" ht="15.75">
      <c r="A571" s="158"/>
      <c r="B571" s="353"/>
      <c r="C571" s="111"/>
      <c r="D571" s="111"/>
      <c r="E571" s="30"/>
    </row>
    <row r="572" spans="1:5" ht="15.75">
      <c r="A572" s="158"/>
      <c r="B572" s="353"/>
      <c r="C572" s="111"/>
      <c r="D572" s="111"/>
      <c r="E572" s="30"/>
    </row>
    <row r="573" spans="1:5" ht="15.75">
      <c r="A573" s="158"/>
      <c r="B573" s="353"/>
      <c r="C573" s="111"/>
      <c r="D573" s="111"/>
      <c r="E573" s="30"/>
    </row>
    <row r="574" spans="1:5" ht="15.75">
      <c r="A574" s="158"/>
      <c r="B574" s="353"/>
      <c r="C574" s="111"/>
      <c r="D574" s="111"/>
      <c r="E574" s="30"/>
    </row>
    <row r="575" spans="1:5" ht="15.75">
      <c r="A575" s="158"/>
      <c r="B575" s="353"/>
      <c r="C575" s="111"/>
      <c r="D575" s="111"/>
      <c r="E575" s="30"/>
    </row>
    <row r="576" spans="1:5" ht="15.75">
      <c r="A576" s="158"/>
      <c r="B576" s="353"/>
      <c r="C576" s="111"/>
      <c r="D576" s="111"/>
      <c r="E576" s="30"/>
    </row>
    <row r="577" spans="1:5" ht="15.75">
      <c r="A577" s="158"/>
      <c r="B577" s="353"/>
      <c r="C577" s="111"/>
      <c r="D577" s="111"/>
      <c r="E577" s="30"/>
    </row>
    <row r="578" spans="1:5" ht="15.75">
      <c r="A578" s="158"/>
      <c r="B578" s="353"/>
      <c r="C578" s="111"/>
      <c r="D578" s="111"/>
      <c r="E578" s="30"/>
    </row>
    <row r="579" spans="1:5" ht="15.75">
      <c r="A579" s="158"/>
      <c r="B579" s="353"/>
      <c r="C579" s="111"/>
      <c r="D579" s="111"/>
      <c r="E579" s="30"/>
    </row>
    <row r="580" spans="1:5" ht="15.75">
      <c r="A580" s="158"/>
      <c r="B580" s="353"/>
      <c r="C580" s="111"/>
      <c r="D580" s="111"/>
      <c r="E580" s="30"/>
    </row>
    <row r="581" spans="1:5" ht="15.75">
      <c r="A581" s="158"/>
      <c r="B581" s="353"/>
      <c r="C581" s="111"/>
      <c r="D581" s="111"/>
      <c r="E581" s="30"/>
    </row>
    <row r="582" spans="1:5" ht="15.75">
      <c r="A582" s="158"/>
      <c r="B582" s="353"/>
      <c r="C582" s="111"/>
      <c r="D582" s="111"/>
      <c r="E582" s="30"/>
    </row>
    <row r="583" spans="1:5" ht="15.75">
      <c r="A583" s="158"/>
      <c r="B583" s="353"/>
      <c r="C583" s="111"/>
      <c r="D583" s="111"/>
      <c r="E583" s="30"/>
    </row>
    <row r="584" spans="1:5" ht="15.75">
      <c r="A584" s="158"/>
      <c r="B584" s="353"/>
      <c r="C584" s="111"/>
      <c r="D584" s="111"/>
      <c r="E584" s="30"/>
    </row>
    <row r="585" spans="1:5" ht="15.75">
      <c r="A585" s="158"/>
      <c r="B585" s="353"/>
      <c r="C585" s="111"/>
      <c r="D585" s="111"/>
      <c r="E585" s="30"/>
    </row>
    <row r="586" spans="1:5" ht="15.75">
      <c r="A586" s="158"/>
      <c r="B586" s="353"/>
      <c r="C586" s="111"/>
      <c r="D586" s="111"/>
      <c r="E586" s="30"/>
    </row>
    <row r="587" spans="1:5" ht="15.75">
      <c r="A587" s="158"/>
      <c r="B587" s="353"/>
      <c r="C587" s="111"/>
      <c r="D587" s="111"/>
      <c r="E587" s="30"/>
    </row>
    <row r="588" spans="1:5" ht="15.75">
      <c r="A588" s="158"/>
      <c r="B588" s="353"/>
      <c r="C588" s="111"/>
      <c r="D588" s="111"/>
      <c r="E588" s="30"/>
    </row>
    <row r="589" spans="1:5" ht="15.75">
      <c r="A589" s="158"/>
      <c r="B589" s="353"/>
      <c r="C589" s="111"/>
      <c r="D589" s="111"/>
      <c r="E589" s="30"/>
    </row>
    <row r="590" spans="1:5" ht="15.75">
      <c r="A590" s="158"/>
      <c r="B590" s="353"/>
      <c r="C590" s="111"/>
      <c r="D590" s="111"/>
      <c r="E590" s="30"/>
    </row>
    <row r="591" spans="1:5" ht="15.75">
      <c r="A591" s="158"/>
      <c r="B591" s="353"/>
      <c r="C591" s="111"/>
      <c r="D591" s="111"/>
      <c r="E591" s="30"/>
    </row>
    <row r="592" spans="1:5" ht="15.75">
      <c r="A592" s="158"/>
      <c r="B592" s="353"/>
      <c r="C592" s="111"/>
      <c r="D592" s="111"/>
      <c r="E592" s="30"/>
    </row>
    <row r="593" spans="1:5" ht="15.75">
      <c r="A593" s="158"/>
      <c r="B593" s="353"/>
      <c r="C593" s="111"/>
      <c r="D593" s="111"/>
      <c r="E593" s="30"/>
    </row>
    <row r="594" spans="1:5" ht="15.75">
      <c r="A594" s="158"/>
      <c r="B594" s="353"/>
      <c r="C594" s="111"/>
      <c r="D594" s="111"/>
      <c r="E594" s="30"/>
    </row>
    <row r="595" spans="1:5" ht="15.75">
      <c r="A595" s="158"/>
      <c r="B595" s="353"/>
      <c r="C595" s="111"/>
      <c r="D595" s="111"/>
      <c r="E595" s="30"/>
    </row>
    <row r="596" spans="1:5" ht="15.75">
      <c r="A596" s="158"/>
      <c r="B596" s="353"/>
      <c r="C596" s="111"/>
      <c r="D596" s="111"/>
      <c r="E596" s="30"/>
    </row>
    <row r="597" spans="1:5" ht="15.75">
      <c r="A597" s="158"/>
      <c r="B597" s="353"/>
      <c r="C597" s="111"/>
      <c r="D597" s="111"/>
      <c r="E597" s="30"/>
    </row>
    <row r="598" spans="1:5" ht="15.75">
      <c r="A598" s="158"/>
      <c r="B598" s="353"/>
      <c r="C598" s="111"/>
      <c r="D598" s="111"/>
      <c r="E598" s="30"/>
    </row>
    <row r="599" spans="1:5" ht="15.75">
      <c r="A599" s="158"/>
      <c r="B599" s="353"/>
      <c r="C599" s="111"/>
      <c r="D599" s="111"/>
      <c r="E599" s="30"/>
    </row>
    <row r="600" spans="1:5" ht="15.75">
      <c r="A600" s="158"/>
      <c r="B600" s="353"/>
      <c r="C600" s="111"/>
      <c r="D600" s="111"/>
      <c r="E600" s="30"/>
    </row>
    <row r="601" spans="1:5" ht="15.75">
      <c r="A601" s="158"/>
      <c r="B601" s="353"/>
      <c r="C601" s="111"/>
      <c r="D601" s="111"/>
      <c r="E601" s="30"/>
    </row>
    <row r="602" spans="1:5" ht="15.75">
      <c r="A602" s="158"/>
      <c r="B602" s="353"/>
      <c r="C602" s="111"/>
      <c r="D602" s="111"/>
      <c r="E602" s="30"/>
    </row>
    <row r="603" spans="1:5" ht="15.75">
      <c r="A603" s="158"/>
      <c r="B603" s="353"/>
      <c r="C603" s="111"/>
      <c r="D603" s="111"/>
      <c r="E603" s="30"/>
    </row>
    <row r="604" spans="1:5" ht="15.75">
      <c r="A604" s="158"/>
      <c r="B604" s="353"/>
      <c r="C604" s="111"/>
      <c r="D604" s="111"/>
      <c r="E604" s="30"/>
    </row>
    <row r="605" spans="1:5" ht="15.75">
      <c r="A605" s="158"/>
      <c r="B605" s="353"/>
      <c r="C605" s="111"/>
      <c r="D605" s="111"/>
      <c r="E605" s="30"/>
    </row>
    <row r="606" spans="1:5" ht="15.75">
      <c r="A606" s="158"/>
      <c r="B606" s="353"/>
      <c r="C606" s="111"/>
      <c r="D606" s="111"/>
      <c r="E606" s="30"/>
    </row>
    <row r="607" spans="1:5" ht="15.75">
      <c r="A607" s="158"/>
      <c r="B607" s="353"/>
      <c r="C607" s="111"/>
      <c r="D607" s="111"/>
      <c r="E607" s="30"/>
    </row>
    <row r="608" spans="1:5" ht="15.75">
      <c r="A608" s="158"/>
      <c r="B608" s="353"/>
      <c r="C608" s="111"/>
      <c r="D608" s="111"/>
      <c r="E608" s="30"/>
    </row>
    <row r="609" spans="1:5" ht="15.75">
      <c r="A609" s="158"/>
      <c r="B609" s="353"/>
      <c r="C609" s="111"/>
      <c r="D609" s="111"/>
      <c r="E609" s="30"/>
    </row>
    <row r="610" spans="1:5" ht="15.75">
      <c r="A610" s="158"/>
      <c r="B610" s="353"/>
      <c r="C610" s="111"/>
      <c r="D610" s="111"/>
      <c r="E610" s="30"/>
    </row>
    <row r="611" spans="1:5" ht="15.75">
      <c r="A611" s="158"/>
      <c r="B611" s="353"/>
      <c r="C611" s="111"/>
      <c r="D611" s="111"/>
      <c r="E611" s="30"/>
    </row>
    <row r="612" spans="1:5" ht="15.75">
      <c r="A612" s="158"/>
      <c r="B612" s="353"/>
      <c r="C612" s="111"/>
      <c r="D612" s="111"/>
      <c r="E612" s="30"/>
    </row>
    <row r="613" spans="1:5" ht="15.75">
      <c r="A613" s="158"/>
      <c r="B613" s="353"/>
      <c r="C613" s="111"/>
      <c r="D613" s="111"/>
      <c r="E613" s="30"/>
    </row>
    <row r="614" spans="1:5" ht="15.75">
      <c r="A614" s="158"/>
      <c r="B614" s="353"/>
      <c r="C614" s="111"/>
      <c r="D614" s="111"/>
      <c r="E614" s="30"/>
    </row>
    <row r="615" spans="1:5" ht="15.75">
      <c r="A615" s="158"/>
      <c r="B615" s="353"/>
      <c r="C615" s="111"/>
      <c r="D615" s="111"/>
      <c r="E615" s="30"/>
    </row>
    <row r="616" spans="1:5" ht="15.75">
      <c r="A616" s="158"/>
      <c r="B616" s="353"/>
      <c r="C616" s="111"/>
      <c r="D616" s="111"/>
      <c r="E616" s="30"/>
    </row>
    <row r="617" spans="1:5" ht="15.75">
      <c r="A617" s="158"/>
      <c r="B617" s="353"/>
      <c r="C617" s="111"/>
      <c r="D617" s="111"/>
      <c r="E617" s="30"/>
    </row>
    <row r="618" spans="1:5" ht="15.75">
      <c r="A618" s="158"/>
      <c r="B618" s="353"/>
      <c r="C618" s="111"/>
      <c r="D618" s="111"/>
      <c r="E618" s="30"/>
    </row>
    <row r="619" spans="1:5" ht="15.75">
      <c r="A619" s="158"/>
      <c r="B619" s="353"/>
      <c r="C619" s="111"/>
      <c r="D619" s="111"/>
      <c r="E619" s="30"/>
    </row>
    <row r="620" spans="1:5" ht="15.75">
      <c r="A620" s="158"/>
      <c r="B620" s="353"/>
      <c r="C620" s="111"/>
      <c r="D620" s="111"/>
      <c r="E620" s="30"/>
    </row>
    <row r="621" spans="1:5" ht="15.75">
      <c r="A621" s="158"/>
      <c r="B621" s="353"/>
      <c r="C621" s="111"/>
      <c r="D621" s="111"/>
      <c r="E621" s="30"/>
    </row>
    <row r="622" spans="1:5" ht="15.75">
      <c r="A622" s="158"/>
      <c r="B622" s="353"/>
      <c r="C622" s="111"/>
      <c r="D622" s="111"/>
      <c r="E622" s="30"/>
    </row>
    <row r="623" spans="1:5" ht="15.75">
      <c r="A623" s="158"/>
      <c r="B623" s="353"/>
      <c r="C623" s="111"/>
      <c r="D623" s="111"/>
      <c r="E623" s="30"/>
    </row>
    <row r="624" spans="1:5" ht="15.75">
      <c r="A624" s="158"/>
      <c r="B624" s="353"/>
      <c r="C624" s="111"/>
      <c r="D624" s="111"/>
      <c r="E624" s="30"/>
    </row>
    <row r="625" spans="1:5" ht="15.75">
      <c r="A625" s="158"/>
      <c r="B625" s="353"/>
      <c r="C625" s="111"/>
      <c r="D625" s="111"/>
      <c r="E625" s="30"/>
    </row>
    <row r="626" spans="1:5" ht="15.75">
      <c r="A626" s="158"/>
      <c r="B626" s="353"/>
      <c r="C626" s="111"/>
      <c r="D626" s="111"/>
      <c r="E626" s="30"/>
    </row>
    <row r="627" spans="1:5" ht="15.75">
      <c r="A627" s="158"/>
      <c r="B627" s="353"/>
      <c r="C627" s="111"/>
      <c r="D627" s="111"/>
      <c r="E627" s="30"/>
    </row>
    <row r="628" spans="1:5" ht="15.75">
      <c r="A628" s="158"/>
      <c r="B628" s="353"/>
      <c r="C628" s="111"/>
      <c r="D628" s="111"/>
      <c r="E628" s="30"/>
    </row>
    <row r="629" spans="1:5" ht="15.75">
      <c r="A629" s="158"/>
      <c r="B629" s="353"/>
      <c r="C629" s="111"/>
      <c r="D629" s="111"/>
      <c r="E629" s="30"/>
    </row>
    <row r="630" spans="1:5" ht="15.75">
      <c r="A630" s="158"/>
      <c r="B630" s="353"/>
      <c r="C630" s="111"/>
      <c r="D630" s="111"/>
      <c r="E630" s="30"/>
    </row>
    <row r="631" spans="1:5" ht="15.75">
      <c r="A631" s="158"/>
      <c r="B631" s="353"/>
      <c r="C631" s="111"/>
      <c r="D631" s="111"/>
      <c r="E631" s="30"/>
    </row>
    <row r="632" spans="1:5" ht="15.75">
      <c r="A632" s="158"/>
      <c r="B632" s="353"/>
      <c r="C632" s="111"/>
      <c r="D632" s="111"/>
      <c r="E632" s="30"/>
    </row>
    <row r="633" spans="1:5" ht="15.75">
      <c r="A633" s="158"/>
      <c r="B633" s="353"/>
      <c r="C633" s="111"/>
      <c r="D633" s="111"/>
      <c r="E633" s="30"/>
    </row>
    <row r="634" spans="1:5" ht="15.75">
      <c r="A634" s="158"/>
      <c r="B634" s="353"/>
      <c r="C634" s="111"/>
      <c r="D634" s="111"/>
      <c r="E634" s="30"/>
    </row>
    <row r="635" spans="1:5" ht="15.75">
      <c r="A635" s="158"/>
      <c r="B635" s="353"/>
      <c r="C635" s="111"/>
      <c r="D635" s="111"/>
      <c r="E635" s="30"/>
    </row>
    <row r="636" spans="1:5" ht="15.75">
      <c r="A636" s="158"/>
      <c r="B636" s="353"/>
      <c r="C636" s="111"/>
      <c r="D636" s="111"/>
      <c r="E636" s="30"/>
    </row>
    <row r="637" spans="1:5" ht="15.75">
      <c r="A637" s="158"/>
      <c r="B637" s="353"/>
      <c r="C637" s="111"/>
      <c r="D637" s="111"/>
      <c r="E637" s="30"/>
    </row>
    <row r="638" spans="1:5" ht="15.75">
      <c r="A638" s="158"/>
      <c r="B638" s="353"/>
      <c r="C638" s="111"/>
      <c r="D638" s="111"/>
      <c r="E638" s="30"/>
    </row>
    <row r="639" spans="1:5" ht="15.75">
      <c r="A639" s="158"/>
      <c r="B639" s="353"/>
      <c r="C639" s="111"/>
      <c r="D639" s="111"/>
      <c r="E639" s="30"/>
    </row>
    <row r="640" spans="1:5" ht="15.75">
      <c r="A640" s="158"/>
      <c r="B640" s="353"/>
      <c r="C640" s="111"/>
      <c r="D640" s="111"/>
      <c r="E640" s="30"/>
    </row>
    <row r="641" spans="1:5" ht="15.75">
      <c r="A641" s="158"/>
      <c r="B641" s="353"/>
      <c r="C641" s="111"/>
      <c r="D641" s="111"/>
      <c r="E641" s="30"/>
    </row>
    <row r="642" spans="1:5" ht="15.75">
      <c r="A642" s="158"/>
      <c r="B642" s="353"/>
      <c r="C642" s="111"/>
      <c r="D642" s="111"/>
      <c r="E642" s="30"/>
    </row>
    <row r="643" spans="1:5" ht="15.75">
      <c r="A643" s="158"/>
      <c r="B643" s="353"/>
      <c r="C643" s="111"/>
      <c r="D643" s="111"/>
      <c r="E643" s="30"/>
    </row>
    <row r="644" spans="1:5" ht="15.75">
      <c r="A644" s="158"/>
      <c r="B644" s="353"/>
      <c r="C644" s="111"/>
      <c r="D644" s="111"/>
      <c r="E644" s="30"/>
    </row>
    <row r="645" spans="1:5" ht="15.75">
      <c r="A645" s="158"/>
      <c r="B645" s="353"/>
      <c r="C645" s="111"/>
      <c r="D645" s="111"/>
      <c r="E645" s="30"/>
    </row>
    <row r="646" spans="1:5" ht="15.75">
      <c r="A646" s="158"/>
      <c r="B646" s="353"/>
      <c r="C646" s="111"/>
      <c r="D646" s="111"/>
      <c r="E646" s="30"/>
    </row>
    <row r="647" spans="1:5" ht="15.75">
      <c r="A647" s="158"/>
      <c r="B647" s="353"/>
      <c r="C647" s="111"/>
      <c r="D647" s="111"/>
      <c r="E647" s="30"/>
    </row>
    <row r="648" spans="1:5" ht="15.75">
      <c r="A648" s="158"/>
      <c r="B648" s="353"/>
      <c r="C648" s="111"/>
      <c r="D648" s="111"/>
      <c r="E648" s="30"/>
    </row>
    <row r="649" spans="1:5" ht="15.75">
      <c r="A649" s="158"/>
      <c r="B649" s="353"/>
      <c r="C649" s="111"/>
      <c r="D649" s="111"/>
      <c r="E649" s="30"/>
    </row>
    <row r="650" spans="1:5" ht="15.75">
      <c r="A650" s="158"/>
      <c r="B650" s="353"/>
      <c r="C650" s="111"/>
      <c r="D650" s="111"/>
      <c r="E650" s="30"/>
    </row>
    <row r="651" spans="1:5" ht="15.75">
      <c r="A651" s="158"/>
      <c r="B651" s="353"/>
      <c r="C651" s="111"/>
      <c r="D651" s="111"/>
      <c r="E651" s="30"/>
    </row>
    <row r="652" spans="1:5" ht="15.75">
      <c r="A652" s="158"/>
      <c r="B652" s="353"/>
      <c r="C652" s="111"/>
      <c r="D652" s="111"/>
      <c r="E652" s="30"/>
    </row>
    <row r="653" spans="1:5" ht="15.75">
      <c r="A653" s="158"/>
      <c r="B653" s="353"/>
      <c r="C653" s="111"/>
      <c r="D653" s="111"/>
      <c r="E653" s="30"/>
    </row>
    <row r="654" spans="1:5" ht="15.75">
      <c r="A654" s="158"/>
      <c r="B654" s="353"/>
      <c r="C654" s="111"/>
      <c r="D654" s="111"/>
      <c r="E654" s="30"/>
    </row>
    <row r="655" spans="1:5" ht="15.75">
      <c r="A655" s="158"/>
      <c r="B655" s="353"/>
      <c r="C655" s="111"/>
      <c r="D655" s="111"/>
      <c r="E655" s="30"/>
    </row>
    <row r="656" spans="1:5" ht="15.75">
      <c r="A656" s="158"/>
      <c r="B656" s="353"/>
      <c r="C656" s="111"/>
      <c r="D656" s="111"/>
      <c r="E656" s="30"/>
    </row>
    <row r="657" spans="1:5" ht="15.75">
      <c r="A657" s="158"/>
      <c r="B657" s="353"/>
      <c r="C657" s="111"/>
      <c r="D657" s="111"/>
      <c r="E657" s="30"/>
    </row>
    <row r="658" spans="1:5" ht="15.75">
      <c r="A658" s="158"/>
      <c r="B658" s="353"/>
      <c r="C658" s="111"/>
      <c r="D658" s="111"/>
      <c r="E658" s="30"/>
    </row>
    <row r="659" spans="1:5" ht="15.75">
      <c r="A659" s="158"/>
      <c r="B659" s="353"/>
      <c r="C659" s="111"/>
      <c r="D659" s="111"/>
      <c r="E659" s="30"/>
    </row>
    <row r="660" spans="1:5" ht="15.75">
      <c r="A660" s="158"/>
      <c r="B660" s="353"/>
      <c r="C660" s="111"/>
      <c r="D660" s="111"/>
      <c r="E660" s="30"/>
    </row>
    <row r="661" spans="1:5" ht="15.75">
      <c r="A661" s="158"/>
      <c r="B661" s="353"/>
      <c r="C661" s="111"/>
      <c r="D661" s="111"/>
      <c r="E661" s="30"/>
    </row>
    <row r="662" spans="1:5" ht="15.75">
      <c r="A662" s="158"/>
      <c r="B662" s="353"/>
      <c r="C662" s="111"/>
      <c r="D662" s="111"/>
      <c r="E662" s="30"/>
    </row>
    <row r="663" spans="1:5" ht="15.75">
      <c r="A663" s="158"/>
      <c r="B663" s="353"/>
      <c r="C663" s="111"/>
      <c r="D663" s="111"/>
      <c r="E663" s="30"/>
    </row>
    <row r="664" spans="1:5" ht="15.75">
      <c r="A664" s="158"/>
      <c r="B664" s="353"/>
      <c r="C664" s="111"/>
      <c r="D664" s="111"/>
      <c r="E664" s="30"/>
    </row>
    <row r="665" spans="1:5" ht="15.75">
      <c r="A665" s="158"/>
      <c r="B665" s="353"/>
      <c r="C665" s="111"/>
      <c r="D665" s="111"/>
      <c r="E665" s="30"/>
    </row>
    <row r="666" spans="1:5" ht="15.75">
      <c r="A666" s="158"/>
      <c r="B666" s="353"/>
      <c r="C666" s="111"/>
      <c r="D666" s="111"/>
      <c r="E666" s="30"/>
    </row>
    <row r="667" spans="1:5" ht="15.75">
      <c r="A667" s="158"/>
      <c r="B667" s="353"/>
      <c r="C667" s="111"/>
      <c r="D667" s="111"/>
      <c r="E667" s="30"/>
    </row>
    <row r="668" spans="1:5" ht="15.75">
      <c r="A668" s="158"/>
      <c r="B668" s="353"/>
      <c r="C668" s="111"/>
      <c r="D668" s="111"/>
      <c r="E668" s="30"/>
    </row>
    <row r="669" spans="1:5" ht="15.75">
      <c r="A669" s="158"/>
      <c r="B669" s="353"/>
      <c r="C669" s="111"/>
      <c r="D669" s="111"/>
      <c r="E669" s="30"/>
    </row>
    <row r="670" spans="1:5" ht="15.75">
      <c r="A670" s="158"/>
      <c r="B670" s="353"/>
      <c r="C670" s="111"/>
      <c r="D670" s="111"/>
      <c r="E670" s="30"/>
    </row>
    <row r="671" spans="1:5" ht="15.75">
      <c r="A671" s="158"/>
      <c r="B671" s="353"/>
      <c r="C671" s="111"/>
      <c r="D671" s="111"/>
      <c r="E671" s="30"/>
    </row>
    <row r="672" spans="1:5" ht="15.75">
      <c r="A672" s="158"/>
      <c r="B672" s="353"/>
      <c r="C672" s="111"/>
      <c r="D672" s="111"/>
      <c r="E672" s="30"/>
    </row>
    <row r="673" spans="1:5" ht="15.75">
      <c r="A673" s="158"/>
      <c r="B673" s="353"/>
      <c r="C673" s="111"/>
      <c r="D673" s="111"/>
      <c r="E673" s="30"/>
    </row>
    <row r="674" spans="1:5" ht="15.75">
      <c r="A674" s="158"/>
      <c r="B674" s="353"/>
      <c r="C674" s="111"/>
      <c r="D674" s="111"/>
      <c r="E674" s="30"/>
    </row>
    <row r="675" spans="1:5" ht="15.75">
      <c r="A675" s="158"/>
      <c r="B675" s="353"/>
      <c r="C675" s="111"/>
      <c r="D675" s="111"/>
      <c r="E675" s="30"/>
    </row>
    <row r="676" spans="1:5" ht="15.75">
      <c r="A676" s="158"/>
      <c r="B676" s="353"/>
      <c r="C676" s="111"/>
      <c r="D676" s="111"/>
      <c r="E676" s="30"/>
    </row>
    <row r="677" spans="1:5" ht="15.75">
      <c r="A677" s="158"/>
      <c r="B677" s="353"/>
      <c r="C677" s="111"/>
      <c r="D677" s="111"/>
      <c r="E677" s="30"/>
    </row>
    <row r="678" spans="1:5" ht="15.75">
      <c r="A678" s="158"/>
      <c r="B678" s="353"/>
      <c r="C678" s="111"/>
      <c r="D678" s="111"/>
      <c r="E678" s="30"/>
    </row>
    <row r="679" spans="1:5" ht="15.75">
      <c r="A679" s="158"/>
      <c r="B679" s="353"/>
      <c r="C679" s="111"/>
      <c r="D679" s="111"/>
      <c r="E679" s="30"/>
    </row>
    <row r="680" spans="1:5" ht="15.75">
      <c r="A680" s="158"/>
      <c r="B680" s="353"/>
      <c r="C680" s="111"/>
      <c r="D680" s="111"/>
      <c r="E680" s="30"/>
    </row>
    <row r="681" spans="1:5" ht="15.75">
      <c r="A681" s="158"/>
      <c r="B681" s="353"/>
      <c r="C681" s="111"/>
      <c r="D681" s="111"/>
      <c r="E681" s="30"/>
    </row>
    <row r="682" spans="1:5" ht="15.75">
      <c r="A682" s="158"/>
      <c r="B682" s="353"/>
      <c r="C682" s="111"/>
      <c r="D682" s="111"/>
      <c r="E682" s="30"/>
    </row>
    <row r="683" spans="1:5" ht="15.75">
      <c r="A683" s="158"/>
      <c r="B683" s="353"/>
      <c r="C683" s="111"/>
      <c r="D683" s="111"/>
      <c r="E683" s="30"/>
    </row>
    <row r="684" spans="1:5" ht="15.75">
      <c r="A684" s="158"/>
      <c r="B684" s="353"/>
      <c r="C684" s="111"/>
      <c r="D684" s="111"/>
      <c r="E684" s="30"/>
    </row>
    <row r="685" spans="1:5" ht="15.75">
      <c r="A685" s="158"/>
      <c r="B685" s="353"/>
      <c r="C685" s="111"/>
      <c r="D685" s="111"/>
      <c r="E685" s="30"/>
    </row>
    <row r="686" spans="1:5" ht="15.75">
      <c r="A686" s="158"/>
      <c r="B686" s="353"/>
      <c r="C686" s="111"/>
      <c r="D686" s="111"/>
      <c r="E686" s="30"/>
    </row>
    <row r="687" spans="1:5" ht="15.75">
      <c r="A687" s="158"/>
      <c r="B687" s="353"/>
      <c r="C687" s="111"/>
      <c r="D687" s="111"/>
      <c r="E687" s="30"/>
    </row>
    <row r="688" spans="1:5" ht="15.75">
      <c r="A688" s="158"/>
      <c r="B688" s="353"/>
      <c r="C688" s="111"/>
      <c r="D688" s="111"/>
      <c r="E688" s="30"/>
    </row>
    <row r="689" spans="1:5" ht="15.75">
      <c r="A689" s="158"/>
      <c r="B689" s="353"/>
      <c r="C689" s="111"/>
      <c r="D689" s="111"/>
      <c r="E689" s="30"/>
    </row>
    <row r="690" spans="1:5" ht="15.75">
      <c r="A690" s="158"/>
      <c r="B690" s="353"/>
      <c r="C690" s="111"/>
      <c r="D690" s="111"/>
      <c r="E690" s="30"/>
    </row>
    <row r="691" spans="1:5" ht="15.75">
      <c r="A691" s="158"/>
      <c r="B691" s="353"/>
      <c r="C691" s="111"/>
      <c r="D691" s="111"/>
      <c r="E691" s="30"/>
    </row>
    <row r="692" spans="1:5" ht="15.75">
      <c r="A692" s="158"/>
      <c r="B692" s="353"/>
      <c r="C692" s="111"/>
      <c r="D692" s="111"/>
      <c r="E692" s="30"/>
    </row>
    <row r="693" spans="1:5" ht="15.75">
      <c r="A693" s="158"/>
      <c r="B693" s="353"/>
      <c r="C693" s="111"/>
      <c r="D693" s="111"/>
      <c r="E693" s="30"/>
    </row>
    <row r="694" spans="1:5" ht="15.75">
      <c r="A694" s="158"/>
      <c r="B694" s="353"/>
      <c r="C694" s="111"/>
      <c r="D694" s="111"/>
      <c r="E694" s="30"/>
    </row>
    <row r="695" spans="1:5" ht="15.75">
      <c r="A695" s="158"/>
      <c r="B695" s="353"/>
      <c r="C695" s="111"/>
      <c r="D695" s="111"/>
      <c r="E695" s="30"/>
    </row>
    <row r="696" spans="1:5" ht="15.75">
      <c r="A696" s="158"/>
      <c r="B696" s="353"/>
      <c r="C696" s="111"/>
      <c r="D696" s="111"/>
      <c r="E696" s="30"/>
    </row>
    <row r="697" spans="1:5" ht="15.75">
      <c r="A697" s="158"/>
      <c r="B697" s="353"/>
      <c r="C697" s="111"/>
      <c r="D697" s="111"/>
      <c r="E697" s="30"/>
    </row>
    <row r="698" spans="1:5" ht="15.75">
      <c r="A698" s="158"/>
      <c r="B698" s="353"/>
      <c r="C698" s="111"/>
      <c r="D698" s="111"/>
      <c r="E698" s="30"/>
    </row>
    <row r="699" spans="1:5" ht="15.75">
      <c r="A699" s="158"/>
      <c r="B699" s="353"/>
      <c r="C699" s="111"/>
      <c r="D699" s="111"/>
      <c r="E699" s="30"/>
    </row>
    <row r="700" spans="1:5" ht="15.75">
      <c r="A700" s="158"/>
      <c r="B700" s="353"/>
      <c r="C700" s="111"/>
      <c r="D700" s="111"/>
      <c r="E700" s="30"/>
    </row>
    <row r="701" spans="1:5" ht="15.75">
      <c r="A701" s="158"/>
      <c r="B701" s="353"/>
      <c r="C701" s="111"/>
      <c r="D701" s="111"/>
      <c r="E701" s="30"/>
    </row>
    <row r="702" spans="1:5" ht="15.75">
      <c r="A702" s="158"/>
      <c r="B702" s="353"/>
      <c r="C702" s="111"/>
      <c r="D702" s="111"/>
      <c r="E702" s="30"/>
    </row>
    <row r="703" spans="1:5" ht="15.75">
      <c r="A703" s="158"/>
      <c r="B703" s="353"/>
      <c r="C703" s="111"/>
      <c r="D703" s="111"/>
      <c r="E703" s="30"/>
    </row>
    <row r="704" spans="1:5" ht="15.75">
      <c r="A704" s="158"/>
      <c r="B704" s="353"/>
      <c r="C704" s="111"/>
      <c r="D704" s="111"/>
      <c r="E704" s="30"/>
    </row>
    <row r="705" spans="1:5" ht="15.75">
      <c r="A705" s="158"/>
      <c r="B705" s="353"/>
      <c r="C705" s="111"/>
      <c r="D705" s="111"/>
      <c r="E705" s="30"/>
    </row>
    <row r="706" spans="1:5" ht="15.75">
      <c r="A706" s="158"/>
      <c r="B706" s="353"/>
      <c r="C706" s="111"/>
      <c r="D706" s="111"/>
      <c r="E706" s="30"/>
    </row>
    <row r="707" spans="1:5" ht="15.75">
      <c r="A707" s="158"/>
      <c r="B707" s="353"/>
      <c r="C707" s="111"/>
      <c r="D707" s="111"/>
      <c r="E707" s="30"/>
    </row>
    <row r="708" spans="1:5" ht="15.75">
      <c r="A708" s="158"/>
      <c r="B708" s="353"/>
      <c r="C708" s="111"/>
      <c r="D708" s="111"/>
      <c r="E708" s="30"/>
    </row>
    <row r="709" spans="1:5" ht="15.75">
      <c r="A709" s="158"/>
      <c r="B709" s="353"/>
      <c r="C709" s="111"/>
      <c r="D709" s="111"/>
      <c r="E709" s="30"/>
    </row>
    <row r="710" spans="1:5" ht="15.75">
      <c r="A710" s="158"/>
      <c r="B710" s="353"/>
      <c r="C710" s="111"/>
      <c r="D710" s="111"/>
      <c r="E710" s="30"/>
    </row>
    <row r="711" spans="1:5" ht="15.75">
      <c r="A711" s="158"/>
      <c r="B711" s="353"/>
      <c r="C711" s="111"/>
      <c r="D711" s="111"/>
      <c r="E711" s="30"/>
    </row>
    <row r="712" spans="1:5" ht="15.75">
      <c r="A712" s="158"/>
      <c r="B712" s="353"/>
      <c r="C712" s="111"/>
      <c r="D712" s="111"/>
      <c r="E712" s="30"/>
    </row>
    <row r="713" spans="1:5" ht="15.75">
      <c r="A713" s="158"/>
      <c r="B713" s="353"/>
      <c r="C713" s="111"/>
      <c r="D713" s="111"/>
      <c r="E713" s="30"/>
    </row>
    <row r="714" spans="1:5" ht="15.75">
      <c r="A714" s="158"/>
      <c r="B714" s="353"/>
      <c r="C714" s="111"/>
      <c r="D714" s="111"/>
      <c r="E714" s="30"/>
    </row>
    <row r="715" spans="1:5" ht="15.75">
      <c r="A715" s="158"/>
      <c r="B715" s="353"/>
      <c r="C715" s="111"/>
      <c r="D715" s="111"/>
      <c r="E715" s="30"/>
    </row>
    <row r="716" spans="1:5" ht="15.75">
      <c r="A716" s="158"/>
      <c r="B716" s="353"/>
      <c r="C716" s="111"/>
      <c r="D716" s="111"/>
      <c r="E716" s="30"/>
    </row>
    <row r="717" spans="1:5" ht="15.75">
      <c r="A717" s="158"/>
      <c r="B717" s="353"/>
      <c r="C717" s="111"/>
      <c r="D717" s="111"/>
      <c r="E717" s="30"/>
    </row>
    <row r="718" spans="1:5" ht="15.75">
      <c r="A718" s="158"/>
      <c r="B718" s="353"/>
      <c r="C718" s="111"/>
      <c r="D718" s="111"/>
      <c r="E718" s="30"/>
    </row>
    <row r="719" spans="1:5" ht="15.75">
      <c r="A719" s="158"/>
      <c r="B719" s="353"/>
      <c r="C719" s="111"/>
      <c r="D719" s="111"/>
      <c r="E719" s="30"/>
    </row>
    <row r="720" spans="1:5" ht="15.75">
      <c r="A720" s="158"/>
      <c r="B720" s="353"/>
      <c r="C720" s="111"/>
      <c r="D720" s="111"/>
      <c r="E720" s="30"/>
    </row>
    <row r="721" spans="1:5" ht="15.75">
      <c r="A721" s="158"/>
      <c r="B721" s="353"/>
      <c r="C721" s="111"/>
      <c r="D721" s="111"/>
      <c r="E721" s="30"/>
    </row>
    <row r="722" spans="1:5" ht="15.75">
      <c r="A722" s="158"/>
      <c r="B722" s="353"/>
      <c r="C722" s="111"/>
      <c r="D722" s="111"/>
      <c r="E722" s="30"/>
    </row>
    <row r="723" spans="1:5" ht="15.75">
      <c r="A723" s="158"/>
      <c r="B723" s="353"/>
      <c r="C723" s="111"/>
      <c r="D723" s="111"/>
      <c r="E723" s="30"/>
    </row>
    <row r="724" spans="1:5" ht="15.75">
      <c r="A724" s="158"/>
      <c r="B724" s="353"/>
      <c r="C724" s="111"/>
      <c r="D724" s="111"/>
      <c r="E724" s="30"/>
    </row>
    <row r="725" spans="1:5" ht="15.75">
      <c r="A725" s="158"/>
      <c r="B725" s="353"/>
      <c r="C725" s="111"/>
      <c r="D725" s="111"/>
      <c r="E725" s="30"/>
    </row>
    <row r="726" spans="1:5" ht="15.75">
      <c r="A726" s="158"/>
      <c r="B726" s="353"/>
      <c r="C726" s="111"/>
      <c r="D726" s="111"/>
      <c r="E726" s="30"/>
    </row>
    <row r="727" spans="1:5" ht="15.75">
      <c r="A727" s="158"/>
      <c r="B727" s="353"/>
      <c r="C727" s="111"/>
      <c r="D727" s="111"/>
      <c r="E727" s="30"/>
    </row>
    <row r="728" spans="1:5" ht="15.75">
      <c r="A728" s="158"/>
      <c r="B728" s="353"/>
      <c r="C728" s="111"/>
      <c r="D728" s="111"/>
      <c r="E728" s="30"/>
    </row>
    <row r="729" spans="1:5" ht="15.75">
      <c r="A729" s="158"/>
      <c r="B729" s="353"/>
      <c r="C729" s="111"/>
      <c r="D729" s="111"/>
      <c r="E729" s="30"/>
    </row>
    <row r="730" spans="1:5" ht="15.75">
      <c r="A730" s="158"/>
      <c r="B730" s="353"/>
      <c r="C730" s="111"/>
      <c r="D730" s="111"/>
      <c r="E730" s="30"/>
    </row>
    <row r="731" spans="1:5" ht="15.75">
      <c r="A731" s="158"/>
      <c r="B731" s="353"/>
      <c r="C731" s="111"/>
      <c r="D731" s="111"/>
      <c r="E731" s="30"/>
    </row>
    <row r="732" spans="1:5" ht="15.75">
      <c r="A732" s="158"/>
      <c r="B732" s="353"/>
      <c r="C732" s="111"/>
      <c r="D732" s="111"/>
      <c r="E732" s="30"/>
    </row>
    <row r="733" spans="1:5" ht="15.75">
      <c r="A733" s="158"/>
      <c r="B733" s="353"/>
      <c r="C733" s="111"/>
      <c r="D733" s="111"/>
      <c r="E733" s="30"/>
    </row>
    <row r="734" spans="1:5" ht="15.75">
      <c r="A734" s="158"/>
      <c r="B734" s="353"/>
      <c r="C734" s="111"/>
      <c r="D734" s="111"/>
      <c r="E734" s="30"/>
    </row>
    <row r="735" spans="1:5" ht="15.75">
      <c r="A735" s="158"/>
      <c r="B735" s="353"/>
      <c r="C735" s="111"/>
      <c r="D735" s="111"/>
      <c r="E735" s="30"/>
    </row>
    <row r="736" spans="1:5" ht="15.75">
      <c r="A736" s="158"/>
      <c r="B736" s="353"/>
      <c r="C736" s="111"/>
      <c r="D736" s="111"/>
      <c r="E736" s="30"/>
    </row>
    <row r="737" spans="1:5" ht="15.75">
      <c r="A737" s="158"/>
      <c r="B737" s="353"/>
      <c r="C737" s="111"/>
      <c r="D737" s="111"/>
      <c r="E737" s="30"/>
    </row>
    <row r="738" spans="1:5" ht="15.75">
      <c r="A738" s="158"/>
      <c r="B738" s="353"/>
      <c r="C738" s="111"/>
      <c r="D738" s="111"/>
      <c r="E738" s="30"/>
    </row>
    <row r="739" spans="1:5" ht="15.75">
      <c r="A739" s="158"/>
      <c r="B739" s="353"/>
      <c r="C739" s="111"/>
      <c r="D739" s="111"/>
      <c r="E739" s="30"/>
    </row>
    <row r="740" spans="1:5" ht="15.75">
      <c r="A740" s="158"/>
      <c r="B740" s="353"/>
      <c r="C740" s="111"/>
      <c r="D740" s="111"/>
      <c r="E740" s="30"/>
    </row>
    <row r="741" spans="1:5" ht="15.75">
      <c r="A741" s="158"/>
      <c r="B741" s="353"/>
      <c r="C741" s="111"/>
      <c r="D741" s="111"/>
      <c r="E741" s="30"/>
    </row>
    <row r="742" spans="1:5" ht="15.75">
      <c r="A742" s="158"/>
      <c r="B742" s="353"/>
      <c r="C742" s="111"/>
      <c r="D742" s="111"/>
      <c r="E742" s="30"/>
    </row>
    <row r="743" spans="1:5" ht="15.75">
      <c r="A743" s="158"/>
      <c r="B743" s="353"/>
      <c r="C743" s="111"/>
      <c r="D743" s="111"/>
      <c r="E743" s="30"/>
    </row>
    <row r="744" spans="1:5" ht="15.75">
      <c r="A744" s="158"/>
      <c r="B744" s="353"/>
      <c r="C744" s="111"/>
      <c r="D744" s="111"/>
      <c r="E744" s="30"/>
    </row>
    <row r="745" spans="1:5" ht="15.75">
      <c r="A745" s="158"/>
      <c r="B745" s="353"/>
      <c r="C745" s="111"/>
      <c r="D745" s="111"/>
      <c r="E745" s="30"/>
    </row>
    <row r="746" spans="1:5" ht="15.75">
      <c r="A746" s="158"/>
      <c r="B746" s="353"/>
      <c r="C746" s="111"/>
      <c r="D746" s="111"/>
      <c r="E746" s="30"/>
    </row>
    <row r="747" spans="1:5" ht="15.75">
      <c r="A747" s="158"/>
      <c r="B747" s="353"/>
      <c r="C747" s="111"/>
      <c r="D747" s="111"/>
      <c r="E747" s="30"/>
    </row>
    <row r="748" spans="1:5" ht="15.75">
      <c r="A748" s="158"/>
      <c r="B748" s="353"/>
      <c r="C748" s="111"/>
      <c r="D748" s="111"/>
      <c r="E748" s="30"/>
    </row>
    <row r="749" spans="1:5" ht="15.75">
      <c r="A749" s="158"/>
      <c r="B749" s="353"/>
      <c r="C749" s="111"/>
      <c r="D749" s="111"/>
      <c r="E749" s="30"/>
    </row>
    <row r="750" spans="1:5" ht="15.75">
      <c r="A750" s="158"/>
      <c r="B750" s="353"/>
      <c r="C750" s="111"/>
      <c r="D750" s="111"/>
      <c r="E750" s="30"/>
    </row>
    <row r="751" spans="1:5" ht="15.75">
      <c r="A751" s="158"/>
      <c r="B751" s="353"/>
      <c r="C751" s="111"/>
      <c r="D751" s="111"/>
      <c r="E751" s="30"/>
    </row>
    <row r="752" spans="1:5" ht="15.75">
      <c r="A752" s="158"/>
      <c r="B752" s="353"/>
      <c r="C752" s="111"/>
      <c r="D752" s="111"/>
      <c r="E752" s="30"/>
    </row>
    <row r="753" spans="1:5" ht="15.75">
      <c r="A753" s="158"/>
      <c r="B753" s="353"/>
      <c r="C753" s="111"/>
      <c r="D753" s="111"/>
      <c r="E753" s="30"/>
    </row>
    <row r="754" spans="1:5" ht="15.75">
      <c r="A754" s="158"/>
      <c r="B754" s="353"/>
      <c r="C754" s="111"/>
      <c r="D754" s="111"/>
      <c r="E754" s="30"/>
    </row>
    <row r="755" spans="1:5" ht="15.75">
      <c r="A755" s="158"/>
      <c r="B755" s="353"/>
      <c r="C755" s="111"/>
      <c r="D755" s="111"/>
      <c r="E755" s="30"/>
    </row>
    <row r="756" spans="1:5" ht="15.75">
      <c r="A756" s="158"/>
      <c r="B756" s="353"/>
      <c r="C756" s="111"/>
      <c r="D756" s="111"/>
      <c r="E756" s="30"/>
    </row>
    <row r="757" spans="1:5" ht="15.75">
      <c r="A757" s="158"/>
      <c r="B757" s="353"/>
      <c r="C757" s="111"/>
      <c r="D757" s="111"/>
      <c r="E757" s="30"/>
    </row>
    <row r="758" spans="1:5" ht="15.75">
      <c r="A758" s="158"/>
      <c r="B758" s="353"/>
      <c r="C758" s="111"/>
      <c r="D758" s="111"/>
      <c r="E758" s="30"/>
    </row>
    <row r="759" spans="1:5" ht="15.75">
      <c r="A759" s="158"/>
      <c r="B759" s="353"/>
      <c r="C759" s="111"/>
      <c r="D759" s="111"/>
      <c r="E759" s="30"/>
    </row>
    <row r="760" spans="1:5" ht="15.75">
      <c r="A760" s="158"/>
      <c r="B760" s="353"/>
      <c r="C760" s="111"/>
      <c r="D760" s="111"/>
      <c r="E760" s="30"/>
    </row>
    <row r="761" spans="1:5" ht="15.75">
      <c r="A761" s="158"/>
      <c r="B761" s="353"/>
      <c r="C761" s="111"/>
      <c r="D761" s="111"/>
      <c r="E761" s="30"/>
    </row>
    <row r="762" spans="1:5" ht="15.75">
      <c r="A762" s="158"/>
      <c r="B762" s="353"/>
      <c r="C762" s="111"/>
      <c r="D762" s="111"/>
      <c r="E762" s="30"/>
    </row>
    <row r="763" spans="1:5" ht="15.75">
      <c r="A763" s="158"/>
      <c r="B763" s="353"/>
      <c r="C763" s="111"/>
      <c r="D763" s="111"/>
      <c r="E763" s="30"/>
    </row>
    <row r="764" spans="1:5" ht="15.75">
      <c r="A764" s="158"/>
      <c r="B764" s="353"/>
      <c r="C764" s="111"/>
      <c r="D764" s="111"/>
      <c r="E764" s="30"/>
    </row>
    <row r="765" spans="1:5" ht="15.75">
      <c r="A765" s="158"/>
      <c r="B765" s="353"/>
      <c r="C765" s="111"/>
      <c r="D765" s="111"/>
      <c r="E765" s="30"/>
    </row>
    <row r="766" spans="1:5" ht="15.75">
      <c r="A766" s="158"/>
      <c r="B766" s="353"/>
      <c r="C766" s="111"/>
      <c r="D766" s="111"/>
      <c r="E766" s="30"/>
    </row>
    <row r="767" spans="1:5" ht="15.75">
      <c r="A767" s="158"/>
      <c r="B767" s="353"/>
      <c r="C767" s="111"/>
      <c r="D767" s="111"/>
      <c r="E767" s="30"/>
    </row>
    <row r="768" spans="1:5" ht="15.75">
      <c r="A768" s="158"/>
      <c r="B768" s="353"/>
      <c r="C768" s="111"/>
      <c r="D768" s="111"/>
      <c r="E768" s="30"/>
    </row>
    <row r="769" spans="1:5" ht="15.75">
      <c r="A769" s="158"/>
      <c r="B769" s="353"/>
      <c r="C769" s="111"/>
      <c r="D769" s="111"/>
      <c r="E769" s="30"/>
    </row>
    <row r="770" spans="1:5" ht="15.75">
      <c r="A770" s="158"/>
      <c r="B770" s="353"/>
      <c r="C770" s="111"/>
      <c r="D770" s="111"/>
      <c r="E770" s="30"/>
    </row>
    <row r="771" spans="1:5" ht="15.75">
      <c r="A771" s="158"/>
      <c r="B771" s="353"/>
      <c r="C771" s="111"/>
      <c r="D771" s="111"/>
      <c r="E771" s="30"/>
    </row>
    <row r="772" spans="1:5" ht="15.75">
      <c r="A772" s="158"/>
      <c r="B772" s="353"/>
      <c r="C772" s="111"/>
      <c r="D772" s="111"/>
      <c r="E772" s="30"/>
    </row>
    <row r="773" spans="1:5" ht="15.75">
      <c r="A773" s="158"/>
      <c r="B773" s="353"/>
      <c r="C773" s="111"/>
      <c r="D773" s="111"/>
      <c r="E773" s="30"/>
    </row>
    <row r="774" spans="1:5" ht="15.75">
      <c r="A774" s="158"/>
      <c r="B774" s="353"/>
      <c r="C774" s="111"/>
      <c r="D774" s="111"/>
      <c r="E774" s="30"/>
    </row>
    <row r="775" spans="1:5" ht="15.75">
      <c r="A775" s="158"/>
      <c r="B775" s="353"/>
      <c r="C775" s="111"/>
      <c r="D775" s="111"/>
      <c r="E775" s="30"/>
    </row>
    <row r="776" spans="1:5" ht="15.75">
      <c r="A776" s="158"/>
      <c r="B776" s="353"/>
      <c r="C776" s="111"/>
      <c r="D776" s="111"/>
      <c r="E776" s="30"/>
    </row>
    <row r="777" spans="1:5" ht="15.75">
      <c r="A777" s="158"/>
      <c r="B777" s="353"/>
      <c r="C777" s="111"/>
      <c r="D777" s="111"/>
      <c r="E777" s="30"/>
    </row>
    <row r="778" spans="1:5" ht="15.75">
      <c r="A778" s="158"/>
      <c r="B778" s="353"/>
      <c r="C778" s="111"/>
      <c r="D778" s="111"/>
      <c r="E778" s="30"/>
    </row>
    <row r="779" spans="1:5" ht="15.75">
      <c r="A779" s="158"/>
      <c r="B779" s="353"/>
      <c r="C779" s="111"/>
      <c r="D779" s="111"/>
      <c r="E779" s="30"/>
    </row>
    <row r="780" spans="1:5" ht="15.75">
      <c r="A780" s="158"/>
      <c r="B780" s="353"/>
      <c r="C780" s="111"/>
      <c r="D780" s="111"/>
      <c r="E780" s="30"/>
    </row>
    <row r="781" spans="1:5" ht="15.75">
      <c r="A781" s="158"/>
      <c r="B781" s="353"/>
      <c r="C781" s="111"/>
      <c r="D781" s="111"/>
      <c r="E781" s="30"/>
    </row>
    <row r="782" spans="1:5" ht="15.75">
      <c r="A782" s="158"/>
      <c r="B782" s="353"/>
      <c r="C782" s="111"/>
      <c r="D782" s="111"/>
      <c r="E782" s="30"/>
    </row>
    <row r="783" spans="1:5" ht="15.75">
      <c r="A783" s="158"/>
      <c r="B783" s="353"/>
      <c r="C783" s="111"/>
      <c r="D783" s="111"/>
      <c r="E783" s="30"/>
    </row>
    <row r="784" spans="1:5" ht="15.75">
      <c r="A784" s="158"/>
      <c r="B784" s="353"/>
      <c r="C784" s="111"/>
      <c r="D784" s="111"/>
      <c r="E784" s="30"/>
    </row>
    <row r="785" spans="1:5" ht="15.75">
      <c r="A785" s="158"/>
      <c r="B785" s="353"/>
      <c r="C785" s="111"/>
      <c r="D785" s="111"/>
      <c r="E785" s="30"/>
    </row>
    <row r="786" spans="1:5" ht="15.75">
      <c r="A786" s="158"/>
      <c r="B786" s="353"/>
      <c r="C786" s="111"/>
      <c r="D786" s="111"/>
      <c r="E786" s="30"/>
    </row>
    <row r="787" spans="1:5" ht="15.75">
      <c r="A787" s="158"/>
      <c r="B787" s="353"/>
      <c r="C787" s="111"/>
      <c r="D787" s="111"/>
      <c r="E787" s="30"/>
    </row>
    <row r="788" spans="1:5" ht="15.75">
      <c r="A788" s="158"/>
      <c r="B788" s="353"/>
      <c r="C788" s="111"/>
      <c r="D788" s="111"/>
      <c r="E788" s="30"/>
    </row>
    <row r="789" spans="1:5" ht="15.75">
      <c r="A789" s="158"/>
      <c r="B789" s="353"/>
      <c r="C789" s="111"/>
      <c r="D789" s="111"/>
      <c r="E789" s="30"/>
    </row>
    <row r="790" spans="1:5" ht="15.75">
      <c r="A790" s="158"/>
      <c r="B790" s="353"/>
      <c r="C790" s="111"/>
      <c r="D790" s="111"/>
      <c r="E790" s="30"/>
    </row>
    <row r="791" spans="1:5" ht="15.75">
      <c r="A791" s="158"/>
      <c r="B791" s="353"/>
      <c r="C791" s="111"/>
      <c r="D791" s="111"/>
      <c r="E791" s="30"/>
    </row>
    <row r="792" spans="1:5" ht="15.75">
      <c r="A792" s="158"/>
      <c r="B792" s="353"/>
      <c r="C792" s="111"/>
      <c r="D792" s="111"/>
      <c r="E792" s="30"/>
    </row>
    <row r="793" spans="1:5" ht="15.75">
      <c r="A793" s="158"/>
      <c r="B793" s="353"/>
      <c r="C793" s="111"/>
      <c r="D793" s="111"/>
      <c r="E793" s="30"/>
    </row>
    <row r="794" spans="1:5" ht="15.75">
      <c r="A794" s="158"/>
      <c r="B794" s="353"/>
      <c r="C794" s="111"/>
      <c r="D794" s="111"/>
      <c r="E794" s="30"/>
    </row>
    <row r="795" spans="1:5" ht="15.75">
      <c r="A795" s="158"/>
      <c r="B795" s="353"/>
      <c r="C795" s="111"/>
      <c r="D795" s="111"/>
      <c r="E795" s="30"/>
    </row>
    <row r="796" spans="1:5" ht="15.75">
      <c r="A796" s="158"/>
      <c r="B796" s="353"/>
      <c r="C796" s="111"/>
      <c r="D796" s="111"/>
      <c r="E796" s="30"/>
    </row>
    <row r="797" spans="1:5" ht="15.75">
      <c r="A797" s="158"/>
      <c r="B797" s="353"/>
      <c r="C797" s="111"/>
      <c r="D797" s="111"/>
      <c r="E797" s="30"/>
    </row>
    <row r="798" spans="1:5" ht="15.75">
      <c r="A798" s="158"/>
      <c r="B798" s="353"/>
      <c r="C798" s="111"/>
      <c r="D798" s="111"/>
      <c r="E798" s="30"/>
    </row>
    <row r="799" spans="1:5" ht="15.75">
      <c r="A799" s="158"/>
      <c r="B799" s="353"/>
      <c r="C799" s="111"/>
      <c r="D799" s="111"/>
      <c r="E799" s="30"/>
    </row>
    <row r="800" spans="1:5" ht="15.75">
      <c r="A800" s="158"/>
      <c r="B800" s="353"/>
      <c r="C800" s="111"/>
      <c r="D800" s="111"/>
      <c r="E800" s="30"/>
    </row>
    <row r="801" spans="1:5" ht="15.75">
      <c r="A801" s="158"/>
      <c r="B801" s="353"/>
      <c r="C801" s="111"/>
      <c r="D801" s="111"/>
      <c r="E801" s="30"/>
    </row>
    <row r="802" spans="1:5" ht="15.75">
      <c r="A802" s="158"/>
      <c r="B802" s="353"/>
      <c r="C802" s="111"/>
      <c r="D802" s="111"/>
      <c r="E802" s="30"/>
    </row>
    <row r="803" spans="1:5" ht="15.75">
      <c r="A803" s="158"/>
      <c r="B803" s="353"/>
      <c r="C803" s="111"/>
      <c r="D803" s="111"/>
      <c r="E803" s="30"/>
    </row>
    <row r="804" spans="1:5" ht="15.75">
      <c r="A804" s="158"/>
      <c r="B804" s="353"/>
      <c r="C804" s="111"/>
      <c r="D804" s="111"/>
      <c r="E804" s="30"/>
    </row>
    <row r="805" spans="1:5" ht="15.75">
      <c r="A805" s="158"/>
      <c r="B805" s="353"/>
      <c r="C805" s="111"/>
      <c r="D805" s="111"/>
      <c r="E805" s="30"/>
    </row>
    <row r="806" spans="1:5" ht="15.75">
      <c r="A806" s="158"/>
      <c r="B806" s="353"/>
      <c r="C806" s="111"/>
      <c r="D806" s="111"/>
      <c r="E806" s="30"/>
    </row>
    <row r="807" spans="1:5" ht="15.75">
      <c r="A807" s="158"/>
      <c r="B807" s="353"/>
      <c r="C807" s="111"/>
      <c r="D807" s="111"/>
      <c r="E807" s="30"/>
    </row>
    <row r="808" spans="1:5" ht="15.75">
      <c r="A808" s="158"/>
      <c r="B808" s="353"/>
      <c r="C808" s="111"/>
      <c r="D808" s="111"/>
      <c r="E808" s="30"/>
    </row>
    <row r="809" spans="1:5" ht="15.75">
      <c r="A809" s="158"/>
      <c r="B809" s="353"/>
      <c r="C809" s="111"/>
      <c r="D809" s="111"/>
      <c r="E809" s="30"/>
    </row>
    <row r="810" spans="1:5" ht="15.75">
      <c r="A810" s="158"/>
      <c r="B810" s="353"/>
      <c r="C810" s="111"/>
      <c r="D810" s="111"/>
      <c r="E810" s="30"/>
    </row>
    <row r="811" spans="1:5" ht="15.75">
      <c r="A811" s="158"/>
      <c r="B811" s="353"/>
      <c r="C811" s="111"/>
      <c r="D811" s="111"/>
      <c r="E811" s="30"/>
    </row>
    <row r="812" spans="1:5" ht="15.75">
      <c r="A812" s="158"/>
      <c r="B812" s="353"/>
      <c r="C812" s="111"/>
      <c r="D812" s="111"/>
      <c r="E812" s="30"/>
    </row>
    <row r="813" spans="1:5" ht="15.75">
      <c r="A813" s="158"/>
      <c r="B813" s="353"/>
      <c r="C813" s="111"/>
      <c r="D813" s="111"/>
      <c r="E813" s="30"/>
    </row>
    <row r="814" spans="1:5" ht="15.75">
      <c r="A814" s="158"/>
      <c r="B814" s="353"/>
      <c r="C814" s="111"/>
      <c r="D814" s="111"/>
      <c r="E814" s="30"/>
    </row>
    <row r="815" spans="1:5" ht="15.75">
      <c r="A815" s="158"/>
      <c r="B815" s="353"/>
      <c r="C815" s="111"/>
      <c r="D815" s="111"/>
      <c r="E815" s="30"/>
    </row>
    <row r="816" spans="1:5" ht="15.75">
      <c r="A816" s="158"/>
      <c r="B816" s="353"/>
      <c r="C816" s="111"/>
      <c r="D816" s="111"/>
      <c r="E816" s="30"/>
    </row>
    <row r="817" spans="1:5" ht="15.75">
      <c r="A817" s="158"/>
      <c r="B817" s="353"/>
      <c r="C817" s="111"/>
      <c r="D817" s="111"/>
      <c r="E817" s="30"/>
    </row>
    <row r="818" spans="1:5" ht="15.75">
      <c r="A818" s="158"/>
      <c r="B818" s="353"/>
      <c r="C818" s="111"/>
      <c r="D818" s="111"/>
      <c r="E818" s="30"/>
    </row>
    <row r="819" spans="1:5" ht="15.75">
      <c r="A819" s="158"/>
      <c r="B819" s="353"/>
      <c r="C819" s="111"/>
      <c r="D819" s="111"/>
      <c r="E819" s="30"/>
    </row>
    <row r="820" spans="1:5" ht="15.75">
      <c r="A820" s="158"/>
      <c r="B820" s="353"/>
      <c r="C820" s="111"/>
      <c r="D820" s="111"/>
      <c r="E820" s="30"/>
    </row>
    <row r="821" spans="1:5" ht="15.75">
      <c r="A821" s="158"/>
      <c r="B821" s="353"/>
      <c r="C821" s="111"/>
      <c r="D821" s="111"/>
      <c r="E821" s="30"/>
    </row>
    <row r="822" spans="1:5" ht="15.75">
      <c r="A822" s="158"/>
      <c r="B822" s="353"/>
      <c r="C822" s="111"/>
      <c r="D822" s="111"/>
      <c r="E822" s="30"/>
    </row>
    <row r="823" spans="1:5" ht="15.75">
      <c r="A823" s="158"/>
      <c r="B823" s="353"/>
      <c r="C823" s="111"/>
      <c r="D823" s="111"/>
      <c r="E823" s="30"/>
    </row>
    <row r="824" spans="1:5" ht="15.75">
      <c r="A824" s="158"/>
      <c r="B824" s="353"/>
      <c r="C824" s="111"/>
      <c r="D824" s="111"/>
      <c r="E824" s="30"/>
    </row>
    <row r="825" spans="1:5" ht="15.75">
      <c r="A825" s="158"/>
      <c r="B825" s="353"/>
      <c r="C825" s="111"/>
      <c r="D825" s="111"/>
      <c r="E825" s="30"/>
    </row>
    <row r="826" spans="1:5" ht="15.75">
      <c r="A826" s="158"/>
      <c r="B826" s="353"/>
      <c r="C826" s="111"/>
      <c r="D826" s="111"/>
      <c r="E826" s="30"/>
    </row>
    <row r="827" spans="1:5" ht="15.75">
      <c r="A827" s="158"/>
      <c r="B827" s="353"/>
      <c r="C827" s="111"/>
      <c r="D827" s="111"/>
      <c r="E827" s="30"/>
    </row>
    <row r="828" spans="1:5" ht="15.75">
      <c r="A828" s="158"/>
      <c r="B828" s="353"/>
      <c r="C828" s="111"/>
      <c r="D828" s="111"/>
      <c r="E828" s="30"/>
    </row>
    <row r="829" spans="1:5" ht="15.75">
      <c r="A829" s="158"/>
      <c r="B829" s="353"/>
      <c r="C829" s="111"/>
      <c r="D829" s="111"/>
      <c r="E829" s="30"/>
    </row>
    <row r="830" spans="1:5" ht="15.75">
      <c r="A830" s="158"/>
      <c r="B830" s="353"/>
      <c r="C830" s="111"/>
      <c r="D830" s="111"/>
      <c r="E830" s="30"/>
    </row>
    <row r="831" spans="1:5" ht="15.75">
      <c r="A831" s="158"/>
      <c r="B831" s="353"/>
      <c r="C831" s="111"/>
      <c r="D831" s="111"/>
      <c r="E831" s="30"/>
    </row>
    <row r="832" spans="1:5" ht="15.75">
      <c r="A832" s="158"/>
      <c r="B832" s="353"/>
      <c r="C832" s="111"/>
      <c r="D832" s="111"/>
      <c r="E832" s="30"/>
    </row>
    <row r="833" spans="1:5" ht="15.75">
      <c r="A833" s="158"/>
      <c r="B833" s="353"/>
      <c r="C833" s="111"/>
      <c r="D833" s="111"/>
      <c r="E833" s="30"/>
    </row>
    <row r="834" spans="1:5" ht="15.75">
      <c r="A834" s="158"/>
      <c r="B834" s="353"/>
      <c r="C834" s="111"/>
      <c r="D834" s="111"/>
      <c r="E834" s="30"/>
    </row>
    <row r="835" spans="1:5" ht="15.75">
      <c r="A835" s="158"/>
      <c r="B835" s="353"/>
      <c r="C835" s="111"/>
      <c r="D835" s="111"/>
      <c r="E835" s="30"/>
    </row>
    <row r="836" spans="1:5" ht="15.75">
      <c r="A836" s="158"/>
      <c r="B836" s="353"/>
      <c r="C836" s="111"/>
      <c r="D836" s="111"/>
      <c r="E836" s="30"/>
    </row>
    <row r="837" spans="1:5" ht="15.75">
      <c r="A837" s="158"/>
      <c r="B837" s="353"/>
      <c r="C837" s="111"/>
      <c r="D837" s="111"/>
      <c r="E837" s="30"/>
    </row>
    <row r="838" spans="1:5" ht="15.75">
      <c r="A838" s="158"/>
      <c r="B838" s="353"/>
      <c r="C838" s="111"/>
      <c r="D838" s="111"/>
      <c r="E838" s="30"/>
    </row>
    <row r="839" spans="1:5" ht="15.75">
      <c r="A839" s="158"/>
      <c r="B839" s="353"/>
      <c r="C839" s="111"/>
      <c r="D839" s="111"/>
      <c r="E839" s="30"/>
    </row>
    <row r="840" spans="1:5" ht="15.75">
      <c r="A840" s="158"/>
      <c r="B840" s="353"/>
      <c r="C840" s="111"/>
      <c r="D840" s="111"/>
      <c r="E840" s="30"/>
    </row>
    <row r="841" spans="1:5" ht="15.75">
      <c r="A841" s="158"/>
      <c r="B841" s="353"/>
      <c r="C841" s="111"/>
      <c r="D841" s="111"/>
      <c r="E841" s="30"/>
    </row>
    <row r="842" spans="1:5" ht="15.75">
      <c r="A842" s="158"/>
      <c r="B842" s="353"/>
      <c r="C842" s="111"/>
      <c r="D842" s="111"/>
      <c r="E842" s="30"/>
    </row>
    <row r="843" spans="1:5" ht="15.75">
      <c r="A843" s="158"/>
      <c r="B843" s="353"/>
      <c r="C843" s="111"/>
      <c r="D843" s="111"/>
      <c r="E843" s="30"/>
    </row>
    <row r="844" spans="1:5" ht="15.75">
      <c r="A844" s="158"/>
      <c r="B844" s="353"/>
      <c r="C844" s="111"/>
      <c r="D844" s="111"/>
      <c r="E844" s="30"/>
    </row>
    <row r="845" spans="1:5" ht="15.75">
      <c r="A845" s="158"/>
      <c r="B845" s="353"/>
      <c r="C845" s="111"/>
      <c r="D845" s="111"/>
      <c r="E845" s="30"/>
    </row>
    <row r="846" spans="1:5" ht="15.75">
      <c r="A846" s="158"/>
      <c r="B846" s="353"/>
      <c r="C846" s="111"/>
      <c r="D846" s="111"/>
      <c r="E846" s="30"/>
    </row>
    <row r="847" spans="1:5" ht="15.75">
      <c r="A847" s="158"/>
      <c r="B847" s="353"/>
      <c r="C847" s="111"/>
      <c r="D847" s="111"/>
      <c r="E847" s="30"/>
    </row>
    <row r="848" spans="1:5" ht="15.75">
      <c r="A848" s="158"/>
      <c r="B848" s="353"/>
      <c r="C848" s="111"/>
      <c r="D848" s="111"/>
      <c r="E848" s="30"/>
    </row>
    <row r="849" spans="1:5" ht="15.75">
      <c r="A849" s="158"/>
      <c r="B849" s="353"/>
      <c r="C849" s="111"/>
      <c r="D849" s="111"/>
      <c r="E849" s="30"/>
    </row>
    <row r="850" spans="1:5" ht="15.75">
      <c r="A850" s="158"/>
      <c r="B850" s="353"/>
      <c r="C850" s="111"/>
      <c r="D850" s="111"/>
      <c r="E850" s="30"/>
    </row>
    <row r="851" spans="1:5" ht="15.75">
      <c r="A851" s="158"/>
      <c r="B851" s="353"/>
      <c r="C851" s="111"/>
      <c r="D851" s="111"/>
      <c r="E851" s="30"/>
    </row>
    <row r="852" spans="1:5" ht="15.75">
      <c r="A852" s="158"/>
      <c r="B852" s="353"/>
      <c r="C852" s="111"/>
      <c r="D852" s="111"/>
      <c r="E852" s="30"/>
    </row>
    <row r="853" spans="1:5" ht="15.75">
      <c r="A853" s="158"/>
      <c r="B853" s="353"/>
      <c r="C853" s="111"/>
      <c r="D853" s="111"/>
      <c r="E853" s="30"/>
    </row>
    <row r="854" spans="1:5" ht="15.75">
      <c r="A854" s="158"/>
      <c r="B854" s="353"/>
      <c r="C854" s="111"/>
      <c r="D854" s="111"/>
      <c r="E854" s="30"/>
    </row>
    <row r="855" spans="1:5" ht="15.75">
      <c r="A855" s="158"/>
      <c r="B855" s="353"/>
      <c r="C855" s="111"/>
      <c r="D855" s="111"/>
      <c r="E855" s="30"/>
    </row>
    <row r="856" spans="1:5" ht="15.75">
      <c r="A856" s="158"/>
      <c r="B856" s="353"/>
      <c r="C856" s="111"/>
      <c r="D856" s="111"/>
      <c r="E856" s="30"/>
    </row>
    <row r="857" spans="1:5" ht="15.75">
      <c r="A857" s="158"/>
      <c r="B857" s="353"/>
      <c r="C857" s="111"/>
      <c r="D857" s="111"/>
      <c r="E857" s="30"/>
    </row>
    <row r="858" spans="1:5" ht="15.75">
      <c r="A858" s="158"/>
      <c r="B858" s="353"/>
      <c r="C858" s="111"/>
      <c r="D858" s="111"/>
      <c r="E858" s="30"/>
    </row>
    <row r="859" spans="1:5" ht="15.75">
      <c r="A859" s="158"/>
      <c r="B859" s="353"/>
      <c r="C859" s="111"/>
      <c r="D859" s="111"/>
      <c r="E859" s="30"/>
    </row>
    <row r="860" spans="1:5" ht="15.75">
      <c r="A860" s="158"/>
      <c r="B860" s="353"/>
      <c r="C860" s="111"/>
      <c r="D860" s="111"/>
      <c r="E860" s="30"/>
    </row>
    <row r="861" spans="1:5" ht="15.75">
      <c r="A861" s="158"/>
      <c r="B861" s="353"/>
      <c r="C861" s="111"/>
      <c r="D861" s="111"/>
      <c r="E861" s="30"/>
    </row>
    <row r="862" spans="1:5" ht="15.75">
      <c r="A862" s="158"/>
      <c r="B862" s="353"/>
      <c r="C862" s="111"/>
      <c r="D862" s="111"/>
      <c r="E862" s="30"/>
    </row>
    <row r="863" spans="1:5" ht="15.75">
      <c r="A863" s="158"/>
      <c r="B863" s="353"/>
      <c r="C863" s="111"/>
      <c r="D863" s="111"/>
      <c r="E863" s="30"/>
    </row>
    <row r="864" spans="1:5" ht="15.75">
      <c r="A864" s="158"/>
      <c r="B864" s="353"/>
      <c r="C864" s="111"/>
      <c r="D864" s="111"/>
      <c r="E864" s="30"/>
    </row>
    <row r="865" spans="1:5" ht="15.75">
      <c r="A865" s="158"/>
      <c r="B865" s="353"/>
      <c r="C865" s="111"/>
      <c r="D865" s="111"/>
      <c r="E865" s="30"/>
    </row>
    <row r="866" spans="1:5" ht="15.75">
      <c r="A866" s="158"/>
      <c r="B866" s="353"/>
      <c r="C866" s="111"/>
      <c r="D866" s="111"/>
      <c r="E866" s="30"/>
    </row>
    <row r="867" spans="1:5" ht="15.75">
      <c r="A867" s="158"/>
      <c r="B867" s="353"/>
      <c r="C867" s="111"/>
      <c r="D867" s="111"/>
      <c r="E867" s="30"/>
    </row>
    <row r="868" spans="1:5" ht="15.75">
      <c r="A868" s="158"/>
      <c r="B868" s="353"/>
      <c r="C868" s="111"/>
      <c r="D868" s="111"/>
      <c r="E868" s="30"/>
    </row>
    <row r="869" spans="1:5" ht="15.75">
      <c r="A869" s="158"/>
      <c r="B869" s="353"/>
      <c r="C869" s="111"/>
      <c r="D869" s="111"/>
      <c r="E869" s="30"/>
    </row>
    <row r="870" spans="1:5" ht="15.75">
      <c r="A870" s="158"/>
      <c r="B870" s="353"/>
      <c r="C870" s="111"/>
      <c r="D870" s="111"/>
      <c r="E870" s="30"/>
    </row>
    <row r="871" spans="1:5" ht="15.75">
      <c r="A871" s="158"/>
      <c r="B871" s="353"/>
      <c r="C871" s="111"/>
      <c r="D871" s="111"/>
      <c r="E871" s="30"/>
    </row>
    <row r="872" spans="1:5" ht="15.75">
      <c r="A872" s="158"/>
      <c r="B872" s="353"/>
      <c r="C872" s="111"/>
      <c r="D872" s="111"/>
      <c r="E872" s="30"/>
    </row>
    <row r="873" spans="1:5" ht="15.75">
      <c r="A873" s="158"/>
      <c r="B873" s="353"/>
      <c r="C873" s="111"/>
      <c r="D873" s="111"/>
      <c r="E873" s="30"/>
    </row>
    <row r="874" spans="1:5" ht="15.75">
      <c r="A874" s="158"/>
      <c r="B874" s="353"/>
      <c r="C874" s="111"/>
      <c r="D874" s="111"/>
      <c r="E874" s="30"/>
    </row>
    <row r="875" spans="1:5" ht="15.75">
      <c r="A875" s="158"/>
      <c r="B875" s="353"/>
      <c r="C875" s="111"/>
      <c r="D875" s="111"/>
      <c r="E875" s="30"/>
    </row>
    <row r="876" spans="1:5" ht="15.75">
      <c r="A876" s="158"/>
      <c r="B876" s="353"/>
      <c r="C876" s="111"/>
      <c r="D876" s="111"/>
      <c r="E876" s="30"/>
    </row>
    <row r="877" spans="1:5" ht="15.75">
      <c r="A877" s="158"/>
      <c r="B877" s="353"/>
      <c r="C877" s="111"/>
      <c r="D877" s="111"/>
      <c r="E877" s="30"/>
    </row>
    <row r="878" spans="1:5" ht="15.75">
      <c r="A878" s="158"/>
      <c r="B878" s="353"/>
      <c r="C878" s="111"/>
      <c r="D878" s="111"/>
      <c r="E878" s="30"/>
    </row>
    <row r="879" spans="1:5" ht="15.75">
      <c r="A879" s="158"/>
      <c r="B879" s="353"/>
      <c r="C879" s="111"/>
      <c r="D879" s="111"/>
      <c r="E879" s="30"/>
    </row>
    <row r="880" spans="1:5" ht="15.75">
      <c r="A880" s="158"/>
      <c r="B880" s="353"/>
      <c r="C880" s="111"/>
      <c r="D880" s="111"/>
      <c r="E880" s="30"/>
    </row>
    <row r="881" spans="1:5" ht="15.75">
      <c r="A881" s="158"/>
      <c r="B881" s="353"/>
      <c r="C881" s="111"/>
      <c r="D881" s="111"/>
      <c r="E881" s="30"/>
    </row>
    <row r="882" spans="1:5" ht="15.75">
      <c r="A882" s="158"/>
      <c r="B882" s="353"/>
      <c r="C882" s="111"/>
      <c r="D882" s="111"/>
      <c r="E882" s="30"/>
    </row>
    <row r="883" spans="1:5" ht="15.75">
      <c r="A883" s="158"/>
      <c r="B883" s="353"/>
      <c r="C883" s="111"/>
      <c r="D883" s="111"/>
      <c r="E883" s="30"/>
    </row>
    <row r="884" spans="1:5" ht="15.75">
      <c r="A884" s="158"/>
      <c r="B884" s="353"/>
      <c r="C884" s="111"/>
      <c r="D884" s="111"/>
      <c r="E884" s="30"/>
    </row>
    <row r="885" spans="1:5" ht="15.75">
      <c r="A885" s="158"/>
      <c r="B885" s="353"/>
      <c r="C885" s="111"/>
      <c r="D885" s="111"/>
      <c r="E885" s="30"/>
    </row>
    <row r="886" spans="1:5" ht="15.75">
      <c r="A886" s="158"/>
      <c r="B886" s="353"/>
      <c r="C886" s="111"/>
      <c r="D886" s="111"/>
      <c r="E886" s="30"/>
    </row>
    <row r="887" spans="1:5" ht="15.75">
      <c r="A887" s="158"/>
      <c r="B887" s="353"/>
      <c r="C887" s="111"/>
      <c r="D887" s="111"/>
      <c r="E887" s="30"/>
    </row>
    <row r="888" spans="1:5" ht="15.75">
      <c r="A888" s="158"/>
      <c r="B888" s="353"/>
      <c r="C888" s="111"/>
      <c r="D888" s="111"/>
      <c r="E888" s="30"/>
    </row>
    <row r="889" spans="1:5" ht="15.75">
      <c r="A889" s="158"/>
      <c r="B889" s="353"/>
      <c r="C889" s="111"/>
      <c r="D889" s="111"/>
      <c r="E889" s="30"/>
    </row>
    <row r="890" spans="1:5" ht="15.75">
      <c r="A890" s="158"/>
      <c r="B890" s="353"/>
      <c r="C890" s="111"/>
      <c r="D890" s="111"/>
      <c r="E890" s="30"/>
    </row>
    <row r="891" spans="1:5" ht="15.75">
      <c r="A891" s="158"/>
      <c r="B891" s="353"/>
      <c r="C891" s="111"/>
      <c r="D891" s="111"/>
      <c r="E891" s="30"/>
    </row>
    <row r="892" spans="1:5" ht="15.75">
      <c r="A892" s="158"/>
      <c r="B892" s="353"/>
      <c r="C892" s="111"/>
      <c r="D892" s="111"/>
      <c r="E892" s="30"/>
    </row>
    <row r="893" spans="1:5" ht="15.75">
      <c r="A893" s="158"/>
      <c r="B893" s="353"/>
      <c r="C893" s="111"/>
      <c r="D893" s="111"/>
      <c r="E893" s="30"/>
    </row>
    <row r="894" spans="1:5" ht="15.75">
      <c r="A894" s="158"/>
      <c r="B894" s="353"/>
      <c r="C894" s="111"/>
      <c r="D894" s="111"/>
      <c r="E894" s="30"/>
    </row>
    <row r="895" spans="1:5" ht="15.75">
      <c r="A895" s="158"/>
      <c r="B895" s="353"/>
      <c r="C895" s="111"/>
      <c r="D895" s="111"/>
      <c r="E895" s="30"/>
    </row>
    <row r="896" spans="1:5" ht="15.75">
      <c r="A896" s="158"/>
      <c r="B896" s="353"/>
      <c r="C896" s="111"/>
      <c r="D896" s="111"/>
      <c r="E896" s="30"/>
    </row>
    <row r="897" spans="1:5" ht="15.75">
      <c r="A897" s="158"/>
      <c r="B897" s="353"/>
      <c r="C897" s="111"/>
      <c r="D897" s="111"/>
      <c r="E897" s="30"/>
    </row>
    <row r="898" spans="1:5" ht="15.75">
      <c r="A898" s="158"/>
      <c r="B898" s="353"/>
      <c r="C898" s="111"/>
      <c r="D898" s="111"/>
      <c r="E898" s="30"/>
    </row>
    <row r="899" spans="1:5" ht="15.75">
      <c r="A899" s="158"/>
      <c r="B899" s="353"/>
      <c r="C899" s="111"/>
      <c r="D899" s="111"/>
      <c r="E899" s="30"/>
    </row>
    <row r="900" spans="1:5" ht="15.75">
      <c r="A900" s="158"/>
      <c r="B900" s="353"/>
      <c r="C900" s="111"/>
      <c r="D900" s="111"/>
      <c r="E900" s="30"/>
    </row>
    <row r="901" spans="1:5" ht="15.75">
      <c r="A901" s="158"/>
      <c r="B901" s="353"/>
      <c r="C901" s="111"/>
      <c r="D901" s="111"/>
      <c r="E901" s="30"/>
    </row>
    <row r="902" spans="1:5" ht="15.75">
      <c r="A902" s="158"/>
      <c r="B902" s="353"/>
      <c r="C902" s="111"/>
      <c r="D902" s="111"/>
      <c r="E902" s="30"/>
    </row>
    <row r="903" spans="1:5" ht="15.75">
      <c r="A903" s="158"/>
      <c r="B903" s="353"/>
      <c r="C903" s="111"/>
      <c r="D903" s="111"/>
      <c r="E903" s="30"/>
    </row>
    <row r="904" spans="1:5" ht="15.75">
      <c r="A904" s="158"/>
      <c r="B904" s="353"/>
      <c r="C904" s="111"/>
      <c r="D904" s="111"/>
      <c r="E904" s="30"/>
    </row>
    <row r="905" spans="1:5" ht="15.75">
      <c r="A905" s="158"/>
      <c r="B905" s="353"/>
      <c r="C905" s="111"/>
      <c r="D905" s="111"/>
      <c r="E905" s="30"/>
    </row>
    <row r="906" spans="1:5" ht="15.75">
      <c r="A906" s="158"/>
      <c r="B906" s="353"/>
      <c r="C906" s="111"/>
      <c r="D906" s="111"/>
      <c r="E906" s="30"/>
    </row>
    <row r="907" spans="1:5" ht="15.75">
      <c r="A907" s="158"/>
      <c r="B907" s="353"/>
      <c r="C907" s="111"/>
      <c r="D907" s="111"/>
      <c r="E907" s="30"/>
    </row>
    <row r="908" spans="1:5" ht="15.75">
      <c r="A908" s="158"/>
      <c r="B908" s="353"/>
      <c r="C908" s="111"/>
      <c r="D908" s="111"/>
      <c r="E908" s="30"/>
    </row>
    <row r="909" spans="1:5" ht="15.75">
      <c r="A909" s="158"/>
      <c r="B909" s="353"/>
      <c r="C909" s="111"/>
      <c r="D909" s="111"/>
      <c r="E909" s="30"/>
    </row>
    <row r="910" spans="1:5" ht="15.75">
      <c r="A910" s="158"/>
      <c r="B910" s="353"/>
      <c r="C910" s="111"/>
      <c r="D910" s="111"/>
      <c r="E910" s="30"/>
    </row>
    <row r="911" spans="1:5" ht="15.75">
      <c r="A911" s="158"/>
      <c r="B911" s="353"/>
      <c r="C911" s="111"/>
      <c r="D911" s="111"/>
      <c r="E911" s="30"/>
    </row>
    <row r="912" spans="1:5" ht="15.75">
      <c r="A912" s="158"/>
      <c r="B912" s="353"/>
      <c r="C912" s="111"/>
      <c r="D912" s="111"/>
      <c r="E912" s="30"/>
    </row>
    <row r="913" spans="1:5" ht="15.75">
      <c r="A913" s="158"/>
      <c r="B913" s="353"/>
      <c r="C913" s="111"/>
      <c r="D913" s="111"/>
      <c r="E913" s="30"/>
    </row>
    <row r="914" spans="1:5" ht="15.75">
      <c r="A914" s="158"/>
      <c r="B914" s="353"/>
      <c r="C914" s="111"/>
      <c r="D914" s="111"/>
      <c r="E914" s="30"/>
    </row>
    <row r="915" spans="1:5" ht="15.75">
      <c r="A915" s="158"/>
      <c r="B915" s="353"/>
      <c r="C915" s="111"/>
      <c r="D915" s="111"/>
      <c r="E915" s="30"/>
    </row>
    <row r="916" spans="1:5" ht="15.75">
      <c r="A916" s="158"/>
      <c r="B916" s="353"/>
      <c r="C916" s="111"/>
      <c r="D916" s="111"/>
      <c r="E916" s="30"/>
    </row>
    <row r="917" spans="1:5" ht="15.75">
      <c r="A917" s="158"/>
      <c r="B917" s="353"/>
      <c r="C917" s="111"/>
      <c r="D917" s="111"/>
      <c r="E917" s="30"/>
    </row>
    <row r="918" spans="1:5" ht="15.75">
      <c r="A918" s="158"/>
      <c r="B918" s="353"/>
      <c r="C918" s="111"/>
      <c r="D918" s="111"/>
      <c r="E918" s="30"/>
    </row>
    <row r="919" spans="1:5" ht="15.75">
      <c r="A919" s="158"/>
      <c r="B919" s="353"/>
      <c r="C919" s="111"/>
      <c r="D919" s="111"/>
      <c r="E919" s="30"/>
    </row>
    <row r="920" spans="1:5" ht="15.75">
      <c r="A920" s="158"/>
      <c r="B920" s="353"/>
      <c r="C920" s="111"/>
      <c r="D920" s="111"/>
      <c r="E920" s="30"/>
    </row>
    <row r="921" spans="1:5" ht="15.75">
      <c r="A921" s="158"/>
      <c r="B921" s="353"/>
      <c r="C921" s="111"/>
      <c r="D921" s="111"/>
      <c r="E921" s="30"/>
    </row>
    <row r="922" spans="1:5" ht="15.75">
      <c r="A922" s="158"/>
      <c r="B922" s="353"/>
      <c r="C922" s="111"/>
      <c r="D922" s="111"/>
      <c r="E922" s="30"/>
    </row>
    <row r="923" spans="1:5" ht="15.75">
      <c r="A923" s="158"/>
      <c r="B923" s="353"/>
      <c r="C923" s="111"/>
      <c r="D923" s="111"/>
      <c r="E923" s="30"/>
    </row>
    <row r="924" spans="1:5" ht="15.75">
      <c r="A924" s="158"/>
      <c r="B924" s="353"/>
      <c r="C924" s="111"/>
      <c r="D924" s="111"/>
      <c r="E924" s="30"/>
    </row>
    <row r="925" spans="1:5" ht="15.75">
      <c r="A925" s="158"/>
      <c r="B925" s="353"/>
      <c r="C925" s="111"/>
      <c r="D925" s="111"/>
      <c r="E925" s="30"/>
    </row>
    <row r="926" spans="1:5" ht="15.75">
      <c r="A926" s="158"/>
      <c r="B926" s="353"/>
      <c r="C926" s="111"/>
      <c r="D926" s="111"/>
      <c r="E926" s="30"/>
    </row>
    <row r="927" spans="1:5" ht="15.75">
      <c r="A927" s="158"/>
      <c r="B927" s="353"/>
      <c r="C927" s="111"/>
      <c r="D927" s="111"/>
      <c r="E927" s="30"/>
    </row>
    <row r="928" spans="1:5" ht="15.75">
      <c r="A928" s="158"/>
      <c r="B928" s="353"/>
      <c r="C928" s="111"/>
      <c r="D928" s="111"/>
      <c r="E928" s="30"/>
    </row>
    <row r="929" spans="1:5" ht="15.75">
      <c r="A929" s="158"/>
      <c r="B929" s="353"/>
      <c r="C929" s="111"/>
      <c r="D929" s="111"/>
      <c r="E929" s="30"/>
    </row>
    <row r="930" spans="1:5" ht="15.75">
      <c r="A930" s="158"/>
      <c r="B930" s="353"/>
      <c r="C930" s="111"/>
      <c r="D930" s="111"/>
      <c r="E930" s="30"/>
    </row>
    <row r="931" spans="1:5" ht="15.75">
      <c r="A931" s="158"/>
      <c r="B931" s="353"/>
      <c r="C931" s="111"/>
      <c r="D931" s="111"/>
      <c r="E931" s="30"/>
    </row>
    <row r="932" spans="1:5" ht="15.75">
      <c r="A932" s="158"/>
      <c r="B932" s="353"/>
      <c r="C932" s="111"/>
      <c r="D932" s="111"/>
      <c r="E932" s="30"/>
    </row>
    <row r="933" spans="1:5" ht="15.75">
      <c r="A933" s="158"/>
      <c r="B933" s="353"/>
      <c r="C933" s="111"/>
      <c r="D933" s="111"/>
      <c r="E933" s="30"/>
    </row>
    <row r="934" spans="1:5" ht="15.75">
      <c r="A934" s="158"/>
      <c r="B934" s="353"/>
      <c r="C934" s="111"/>
      <c r="D934" s="111"/>
      <c r="E934" s="30"/>
    </row>
    <row r="935" spans="1:5" ht="15.75">
      <c r="A935" s="158"/>
      <c r="B935" s="353"/>
      <c r="C935" s="111"/>
      <c r="D935" s="111"/>
      <c r="E935" s="30"/>
    </row>
    <row r="936" spans="1:5" ht="15.75">
      <c r="A936" s="158"/>
      <c r="B936" s="353"/>
      <c r="C936" s="111"/>
      <c r="D936" s="111"/>
      <c r="E936" s="30"/>
    </row>
    <row r="937" spans="1:5" ht="15.75">
      <c r="A937" s="158"/>
      <c r="B937" s="353"/>
      <c r="C937" s="111"/>
      <c r="D937" s="111"/>
      <c r="E937" s="30"/>
    </row>
    <row r="938" spans="1:5" ht="15.75">
      <c r="A938" s="158"/>
      <c r="B938" s="353"/>
      <c r="C938" s="111"/>
      <c r="D938" s="111"/>
      <c r="E938" s="30"/>
    </row>
    <row r="939" spans="1:5" ht="15.75">
      <c r="A939" s="158"/>
      <c r="B939" s="353"/>
      <c r="C939" s="111"/>
      <c r="D939" s="111"/>
      <c r="E939" s="30"/>
    </row>
    <row r="940" spans="1:5" ht="15.75">
      <c r="A940" s="158"/>
      <c r="B940" s="353"/>
      <c r="C940" s="111"/>
      <c r="D940" s="111"/>
      <c r="E940" s="30"/>
    </row>
    <row r="941" spans="1:5" ht="15.75">
      <c r="A941" s="158"/>
      <c r="B941" s="353"/>
      <c r="C941" s="111"/>
      <c r="D941" s="111"/>
      <c r="E941" s="30"/>
    </row>
    <row r="942" spans="1:5" ht="15.75">
      <c r="A942" s="158"/>
      <c r="B942" s="353"/>
      <c r="C942" s="111"/>
      <c r="D942" s="111"/>
      <c r="E942" s="30"/>
    </row>
    <row r="943" spans="1:5" ht="15.75">
      <c r="A943" s="158"/>
      <c r="B943" s="353"/>
      <c r="C943" s="111"/>
      <c r="D943" s="111"/>
      <c r="E943" s="30"/>
    </row>
    <row r="944" spans="1:5" ht="15.75">
      <c r="A944" s="158"/>
      <c r="B944" s="353"/>
      <c r="C944" s="111"/>
      <c r="D944" s="111"/>
      <c r="E944" s="30"/>
    </row>
    <row r="945" spans="1:5" ht="15.75">
      <c r="A945" s="158"/>
      <c r="B945" s="353"/>
      <c r="C945" s="111"/>
      <c r="D945" s="111"/>
      <c r="E945" s="30"/>
    </row>
    <row r="946" spans="1:5" ht="15.75">
      <c r="A946" s="158"/>
      <c r="B946" s="353"/>
      <c r="C946" s="111"/>
      <c r="D946" s="111"/>
      <c r="E946" s="30"/>
    </row>
    <row r="947" spans="1:5" ht="15.75">
      <c r="A947" s="158"/>
      <c r="B947" s="353"/>
      <c r="C947" s="111"/>
      <c r="D947" s="111"/>
      <c r="E947" s="30"/>
    </row>
    <row r="948" spans="1:5" ht="15.75">
      <c r="A948" s="158"/>
      <c r="B948" s="353"/>
      <c r="C948" s="111"/>
      <c r="D948" s="111"/>
      <c r="E948" s="30"/>
    </row>
    <row r="949" spans="1:5" ht="15.75">
      <c r="A949" s="158"/>
      <c r="B949" s="353"/>
      <c r="C949" s="111"/>
      <c r="D949" s="111"/>
      <c r="E949" s="30"/>
    </row>
    <row r="950" spans="1:5" ht="15.75">
      <c r="A950" s="158"/>
      <c r="B950" s="353"/>
      <c r="C950" s="111"/>
      <c r="D950" s="111"/>
      <c r="E950" s="30"/>
    </row>
    <row r="951" spans="1:5" ht="15.75">
      <c r="A951" s="158"/>
      <c r="B951" s="353"/>
      <c r="C951" s="111"/>
      <c r="D951" s="111"/>
      <c r="E951" s="30"/>
    </row>
    <row r="952" spans="1:5" ht="15.75">
      <c r="A952" s="158"/>
      <c r="B952" s="353"/>
      <c r="C952" s="111"/>
      <c r="D952" s="111"/>
      <c r="E952" s="30"/>
    </row>
    <row r="953" spans="1:5" ht="15.75">
      <c r="A953" s="158"/>
      <c r="B953" s="353"/>
      <c r="C953" s="111"/>
      <c r="D953" s="111"/>
      <c r="E953" s="30"/>
    </row>
    <row r="954" spans="1:5" ht="15.75">
      <c r="A954" s="158"/>
      <c r="B954" s="353"/>
      <c r="C954" s="111"/>
      <c r="D954" s="111"/>
      <c r="E954" s="30"/>
    </row>
    <row r="955" spans="1:5" ht="15.75">
      <c r="A955" s="158"/>
      <c r="B955" s="353"/>
      <c r="C955" s="111"/>
      <c r="D955" s="111"/>
      <c r="E955" s="30"/>
    </row>
    <row r="956" spans="1:5" ht="15.75">
      <c r="A956" s="158"/>
      <c r="B956" s="353"/>
      <c r="C956" s="111"/>
      <c r="D956" s="111"/>
      <c r="E956" s="30"/>
    </row>
    <row r="957" spans="1:5" ht="15.75">
      <c r="A957" s="158"/>
      <c r="B957" s="353"/>
      <c r="C957" s="111"/>
      <c r="D957" s="111"/>
      <c r="E957" s="30"/>
    </row>
    <row r="958" spans="1:5" ht="15.75">
      <c r="A958" s="158"/>
      <c r="B958" s="353"/>
      <c r="C958" s="111"/>
      <c r="D958" s="111"/>
      <c r="E958" s="30"/>
    </row>
    <row r="959" spans="1:5" ht="15.75">
      <c r="A959" s="158"/>
      <c r="B959" s="353"/>
      <c r="C959" s="111"/>
      <c r="D959" s="111"/>
      <c r="E959" s="30"/>
    </row>
    <row r="960" spans="1:5" ht="15.75">
      <c r="A960" s="158"/>
      <c r="B960" s="353"/>
      <c r="C960" s="111"/>
      <c r="D960" s="111"/>
      <c r="E960" s="30"/>
    </row>
    <row r="961" spans="1:5" ht="15.75">
      <c r="A961" s="158"/>
      <c r="B961" s="353"/>
      <c r="C961" s="111"/>
      <c r="D961" s="111"/>
      <c r="E961" s="30"/>
    </row>
    <row r="962" spans="1:5" ht="15.75">
      <c r="A962" s="158"/>
      <c r="B962" s="353"/>
      <c r="C962" s="111"/>
      <c r="D962" s="111"/>
      <c r="E962" s="30"/>
    </row>
    <row r="963" spans="1:5" ht="15.75">
      <c r="A963" s="158"/>
      <c r="B963" s="353"/>
      <c r="C963" s="111"/>
      <c r="D963" s="111"/>
      <c r="E963" s="30"/>
    </row>
    <row r="964" spans="1:5" ht="15.75">
      <c r="A964" s="158"/>
      <c r="B964" s="353"/>
      <c r="C964" s="111"/>
      <c r="D964" s="111"/>
      <c r="E964" s="30"/>
    </row>
    <row r="965" spans="1:5" ht="15.75">
      <c r="A965" s="158"/>
      <c r="B965" s="353"/>
      <c r="C965" s="111"/>
      <c r="D965" s="111"/>
      <c r="E965" s="30"/>
    </row>
    <row r="966" spans="1:5" ht="15.75">
      <c r="A966" s="158"/>
      <c r="B966" s="353"/>
      <c r="C966" s="111"/>
      <c r="D966" s="111"/>
      <c r="E966" s="30"/>
    </row>
    <row r="967" spans="1:5" ht="15.75">
      <c r="A967" s="158"/>
      <c r="B967" s="353"/>
      <c r="C967" s="111"/>
      <c r="D967" s="111"/>
      <c r="E967" s="30"/>
    </row>
    <row r="968" spans="1:5" ht="15.75">
      <c r="A968" s="158"/>
      <c r="B968" s="353"/>
      <c r="C968" s="111"/>
      <c r="D968" s="111"/>
      <c r="E968" s="30"/>
    </row>
    <row r="969" spans="1:5" ht="15.75">
      <c r="A969" s="158"/>
      <c r="B969" s="353"/>
      <c r="C969" s="111"/>
      <c r="D969" s="111"/>
      <c r="E969" s="30"/>
    </row>
    <row r="970" spans="1:5" ht="15.75">
      <c r="A970" s="158"/>
      <c r="B970" s="353"/>
      <c r="C970" s="111"/>
      <c r="D970" s="111"/>
      <c r="E970" s="30"/>
    </row>
    <row r="971" spans="1:5" ht="15.75">
      <c r="A971" s="158"/>
      <c r="B971" s="353"/>
      <c r="C971" s="111"/>
      <c r="D971" s="111"/>
      <c r="E971" s="30"/>
    </row>
    <row r="972" spans="1:5" ht="15.75">
      <c r="A972" s="158"/>
      <c r="B972" s="353"/>
      <c r="C972" s="111"/>
      <c r="D972" s="111"/>
      <c r="E972" s="30"/>
    </row>
    <row r="973" spans="1:5" ht="15.75">
      <c r="A973" s="158"/>
      <c r="B973" s="353"/>
      <c r="C973" s="111"/>
      <c r="D973" s="111"/>
      <c r="E973" s="30"/>
    </row>
    <row r="974" spans="1:5" ht="15.75">
      <c r="A974" s="158"/>
      <c r="B974" s="353"/>
      <c r="C974" s="111"/>
      <c r="D974" s="111"/>
      <c r="E974" s="30"/>
    </row>
    <row r="975" spans="1:5" ht="15.75">
      <c r="A975" s="158"/>
      <c r="B975" s="353"/>
      <c r="C975" s="111"/>
      <c r="D975" s="111"/>
      <c r="E975" s="30"/>
    </row>
    <row r="976" spans="1:5" ht="15.75">
      <c r="A976" s="158"/>
      <c r="B976" s="353"/>
      <c r="C976" s="111"/>
      <c r="D976" s="111"/>
      <c r="E976" s="30"/>
    </row>
    <row r="977" spans="1:5" ht="15.75">
      <c r="A977" s="158"/>
      <c r="B977" s="353"/>
      <c r="C977" s="111"/>
      <c r="D977" s="111"/>
      <c r="E977" s="30"/>
    </row>
    <row r="978" spans="1:5" ht="15.75">
      <c r="A978" s="158"/>
      <c r="B978" s="353"/>
      <c r="C978" s="111"/>
      <c r="D978" s="111"/>
      <c r="E978" s="30"/>
    </row>
    <row r="979" spans="1:5" ht="15.75">
      <c r="A979" s="158"/>
      <c r="B979" s="353"/>
      <c r="C979" s="111"/>
      <c r="D979" s="111"/>
      <c r="E979" s="30"/>
    </row>
    <row r="980" spans="1:5" ht="15.75">
      <c r="A980" s="158"/>
      <c r="B980" s="353"/>
      <c r="C980" s="111"/>
      <c r="D980" s="111"/>
      <c r="E980" s="30"/>
    </row>
    <row r="981" spans="1:5" ht="15.75">
      <c r="A981" s="158"/>
      <c r="B981" s="353"/>
      <c r="C981" s="111"/>
      <c r="D981" s="111"/>
      <c r="E981" s="30"/>
    </row>
    <row r="982" spans="1:5" ht="15.75">
      <c r="A982" s="158"/>
      <c r="B982" s="353"/>
      <c r="C982" s="111"/>
      <c r="D982" s="111"/>
      <c r="E982" s="30"/>
    </row>
    <row r="983" spans="1:5" ht="15.75">
      <c r="A983" s="158"/>
      <c r="B983" s="353"/>
      <c r="C983" s="111"/>
      <c r="D983" s="111"/>
      <c r="E983" s="30"/>
    </row>
    <row r="984" spans="1:5" ht="15.75">
      <c r="A984" s="158"/>
      <c r="B984" s="353"/>
      <c r="C984" s="111"/>
      <c r="D984" s="111"/>
      <c r="E984" s="30"/>
    </row>
    <row r="985" spans="1:5" ht="15.75">
      <c r="A985" s="158"/>
      <c r="B985" s="353"/>
      <c r="C985" s="111"/>
      <c r="D985" s="111"/>
      <c r="E985" s="30"/>
    </row>
    <row r="986" spans="1:5" ht="15.75">
      <c r="A986" s="158"/>
      <c r="B986" s="353"/>
      <c r="C986" s="111"/>
      <c r="D986" s="111"/>
      <c r="E986" s="30"/>
    </row>
    <row r="987" spans="1:5" ht="15.75">
      <c r="A987" s="158"/>
      <c r="B987" s="353"/>
      <c r="C987" s="111"/>
      <c r="D987" s="111"/>
      <c r="E987" s="30"/>
    </row>
    <row r="988" spans="1:5" ht="15.75">
      <c r="A988" s="158"/>
      <c r="B988" s="353"/>
      <c r="C988" s="111"/>
      <c r="D988" s="111"/>
      <c r="E988" s="30"/>
    </row>
    <row r="989" spans="1:5" ht="15.75">
      <c r="A989" s="158"/>
      <c r="B989" s="353"/>
      <c r="C989" s="111"/>
      <c r="D989" s="111"/>
      <c r="E989" s="30"/>
    </row>
    <row r="990" spans="1:5" ht="15.75">
      <c r="A990" s="158"/>
      <c r="B990" s="353"/>
      <c r="C990" s="111"/>
      <c r="D990" s="111"/>
      <c r="E990" s="30"/>
    </row>
    <row r="991" spans="1:5" ht="15.75">
      <c r="A991" s="158"/>
      <c r="B991" s="353"/>
      <c r="C991" s="111"/>
      <c r="D991" s="111"/>
      <c r="E991" s="30"/>
    </row>
    <row r="992" spans="1:5" ht="15.75">
      <c r="A992" s="158"/>
      <c r="B992" s="353"/>
      <c r="C992" s="111"/>
      <c r="D992" s="111"/>
      <c r="E992" s="30"/>
    </row>
    <row r="993" spans="1:6" ht="15.75">
      <c r="A993" s="158"/>
      <c r="B993" s="353"/>
      <c r="C993" s="111"/>
      <c r="D993" s="111"/>
      <c r="E993" s="30"/>
    </row>
    <row r="994" spans="1:6" ht="15.75">
      <c r="A994" s="158"/>
      <c r="B994" s="353"/>
      <c r="C994" s="111"/>
      <c r="D994" s="111"/>
      <c r="E994" s="30"/>
    </row>
    <row r="995" spans="1:6" ht="15.75">
      <c r="A995" s="158"/>
      <c r="B995" s="353"/>
      <c r="C995" s="111"/>
      <c r="D995" s="111"/>
      <c r="E995" s="30"/>
    </row>
    <row r="996" spans="1:6" ht="15.75">
      <c r="A996" s="158"/>
      <c r="B996" s="353"/>
      <c r="C996" s="111"/>
      <c r="D996" s="111"/>
      <c r="E996" s="30"/>
    </row>
    <row r="997" spans="1:6" ht="15.75">
      <c r="A997" s="158"/>
      <c r="B997" s="353"/>
      <c r="C997" s="111"/>
      <c r="D997" s="111"/>
      <c r="E997" s="30"/>
    </row>
    <row r="998" spans="1:6" ht="15.75">
      <c r="A998" s="158"/>
      <c r="B998" s="353"/>
      <c r="C998" s="111"/>
      <c r="D998" s="111"/>
      <c r="E998" s="30"/>
    </row>
    <row r="999" spans="1:6" ht="15.75">
      <c r="A999" s="158"/>
      <c r="B999" s="353"/>
      <c r="C999" s="111"/>
      <c r="D999" s="111"/>
      <c r="E999" s="30"/>
    </row>
    <row r="1000" spans="1:6" ht="15.75">
      <c r="A1000" s="158"/>
      <c r="B1000" s="353"/>
      <c r="C1000" s="111"/>
      <c r="D1000" s="111"/>
      <c r="E1000" s="30"/>
    </row>
    <row r="1001" spans="1:6" s="33" customFormat="1" ht="15.75">
      <c r="A1001" s="158"/>
      <c r="B1001" s="148"/>
      <c r="C1001" s="111"/>
      <c r="D1001" s="111"/>
      <c r="E1001" s="32"/>
      <c r="F1001"/>
    </row>
    <row r="1002" spans="1:6" s="33" customFormat="1" ht="15.75">
      <c r="A1002" s="158"/>
      <c r="B1002" s="148"/>
      <c r="C1002" s="111"/>
      <c r="D1002" s="111"/>
      <c r="E1002" s="32"/>
      <c r="F1002"/>
    </row>
    <row r="1003" spans="1:6" s="33" customFormat="1" ht="15.75">
      <c r="A1003" s="158"/>
      <c r="B1003" s="148"/>
      <c r="C1003" s="111"/>
      <c r="D1003" s="111"/>
      <c r="E1003" s="32"/>
      <c r="F1003"/>
    </row>
    <row r="1004" spans="1:6" s="33" customFormat="1" ht="15.75">
      <c r="A1004" s="158"/>
      <c r="B1004" s="148"/>
      <c r="C1004" s="111"/>
      <c r="D1004" s="111"/>
      <c r="E1004" s="32"/>
      <c r="F1004"/>
    </row>
    <row r="1005" spans="1:6" s="33" customFormat="1" ht="15.75">
      <c r="A1005" s="158"/>
      <c r="B1005" s="148"/>
      <c r="C1005" s="111"/>
      <c r="D1005" s="111"/>
      <c r="E1005" s="32"/>
      <c r="F1005"/>
    </row>
    <row r="1006" spans="1:6" s="33" customFormat="1" ht="15.75">
      <c r="A1006" s="158"/>
      <c r="B1006" s="148"/>
      <c r="C1006" s="111"/>
      <c r="D1006" s="111"/>
      <c r="E1006" s="32"/>
      <c r="F1006"/>
    </row>
    <row r="1007" spans="1:6" s="33" customFormat="1" ht="15.75">
      <c r="A1007" s="158"/>
      <c r="B1007" s="148"/>
      <c r="C1007" s="111"/>
      <c r="D1007" s="111"/>
      <c r="E1007" s="32"/>
      <c r="F1007"/>
    </row>
    <row r="1008" spans="1:6" s="33" customFormat="1" ht="15.75">
      <c r="A1008" s="158"/>
      <c r="B1008" s="148"/>
      <c r="C1008" s="111"/>
      <c r="D1008" s="111"/>
      <c r="E1008" s="32"/>
      <c r="F1008"/>
    </row>
    <row r="1009" spans="1:6" s="33" customFormat="1" ht="15.75">
      <c r="A1009" s="158"/>
      <c r="B1009" s="148"/>
      <c r="C1009" s="111"/>
      <c r="D1009" s="111"/>
      <c r="E1009" s="32"/>
      <c r="F1009"/>
    </row>
    <row r="1010" spans="1:6" s="33" customFormat="1" ht="15.75">
      <c r="A1010" s="158"/>
      <c r="B1010" s="148"/>
      <c r="C1010" s="111"/>
      <c r="D1010" s="111"/>
      <c r="E1010" s="32"/>
      <c r="F1010"/>
    </row>
    <row r="1011" spans="1:6" s="33" customFormat="1" ht="15.75">
      <c r="A1011" s="158"/>
      <c r="B1011" s="148"/>
      <c r="C1011" s="111"/>
      <c r="D1011" s="111"/>
      <c r="E1011" s="32"/>
      <c r="F1011"/>
    </row>
    <row r="1012" spans="1:6" s="33" customFormat="1" ht="15.75">
      <c r="A1012" s="158"/>
      <c r="B1012" s="148"/>
      <c r="C1012" s="111"/>
      <c r="D1012" s="111"/>
      <c r="E1012" s="32"/>
      <c r="F1012"/>
    </row>
    <row r="1013" spans="1:6" s="33" customFormat="1" ht="15.75">
      <c r="A1013" s="158"/>
      <c r="B1013" s="148"/>
      <c r="C1013" s="111"/>
      <c r="D1013" s="111"/>
      <c r="E1013" s="32"/>
      <c r="F1013"/>
    </row>
    <row r="1014" spans="1:6" s="33" customFormat="1" ht="15.75">
      <c r="A1014" s="158"/>
      <c r="B1014" s="148"/>
      <c r="C1014" s="111"/>
      <c r="D1014" s="111"/>
      <c r="E1014" s="32"/>
      <c r="F1014"/>
    </row>
    <row r="1015" spans="1:6" s="33" customFormat="1" ht="15.75">
      <c r="A1015" s="158"/>
      <c r="B1015" s="148"/>
      <c r="C1015" s="111"/>
      <c r="D1015" s="111"/>
      <c r="E1015" s="32"/>
      <c r="F1015"/>
    </row>
    <row r="1016" spans="1:6" s="33" customFormat="1" ht="15.75">
      <c r="A1016" s="158"/>
      <c r="B1016" s="148"/>
      <c r="C1016" s="111"/>
      <c r="D1016" s="111"/>
      <c r="E1016" s="32"/>
      <c r="F1016"/>
    </row>
    <row r="1017" spans="1:6" s="33" customFormat="1" ht="15.75">
      <c r="A1017" s="158"/>
      <c r="B1017" s="148"/>
      <c r="C1017" s="111"/>
      <c r="D1017" s="111"/>
      <c r="E1017" s="32"/>
      <c r="F1017"/>
    </row>
    <row r="1018" spans="1:6" s="33" customFormat="1" ht="15.75">
      <c r="A1018" s="158"/>
      <c r="B1018" s="148"/>
      <c r="C1018" s="111"/>
      <c r="D1018" s="111"/>
      <c r="E1018" s="32"/>
      <c r="F1018"/>
    </row>
    <row r="1019" spans="1:6" s="33" customFormat="1" ht="15.75">
      <c r="A1019" s="158"/>
      <c r="B1019" s="148"/>
      <c r="C1019" s="111"/>
      <c r="D1019" s="111"/>
      <c r="E1019" s="32"/>
      <c r="F1019"/>
    </row>
    <row r="1020" spans="1:6" s="33" customFormat="1" ht="15.75">
      <c r="A1020" s="158"/>
      <c r="B1020" s="148"/>
      <c r="C1020" s="111"/>
      <c r="D1020" s="111"/>
      <c r="E1020" s="32"/>
      <c r="F1020"/>
    </row>
    <row r="1021" spans="1:6" s="33" customFormat="1" ht="15.75">
      <c r="A1021" s="158"/>
      <c r="B1021" s="148"/>
      <c r="C1021" s="111"/>
      <c r="D1021" s="111"/>
      <c r="E1021" s="32"/>
      <c r="F1021"/>
    </row>
    <row r="1022" spans="1:6" s="33" customFormat="1" ht="15.75">
      <c r="A1022" s="158"/>
      <c r="B1022" s="148"/>
      <c r="C1022" s="111"/>
      <c r="D1022" s="111"/>
      <c r="E1022" s="32"/>
      <c r="F1022"/>
    </row>
    <row r="1023" spans="1:6" s="33" customFormat="1" ht="15.75">
      <c r="A1023" s="158"/>
      <c r="B1023" s="148"/>
      <c r="C1023" s="111"/>
      <c r="D1023" s="111"/>
      <c r="E1023" s="32"/>
      <c r="F1023"/>
    </row>
    <row r="1024" spans="1:6" s="33" customFormat="1" ht="15.75">
      <c r="A1024" s="158"/>
      <c r="B1024" s="148"/>
      <c r="C1024" s="111"/>
      <c r="D1024" s="111"/>
      <c r="E1024" s="32"/>
      <c r="F1024"/>
    </row>
    <row r="1025" spans="1:6" s="33" customFormat="1" ht="15.75">
      <c r="A1025" s="158"/>
      <c r="B1025" s="148"/>
      <c r="C1025" s="111"/>
      <c r="D1025" s="111"/>
      <c r="E1025" s="32"/>
      <c r="F1025"/>
    </row>
    <row r="1026" spans="1:6" s="33" customFormat="1" ht="15.75">
      <c r="A1026" s="158"/>
      <c r="B1026" s="148"/>
      <c r="C1026" s="111"/>
      <c r="D1026" s="111"/>
      <c r="E1026" s="32"/>
      <c r="F1026"/>
    </row>
    <row r="1027" spans="1:6" s="33" customFormat="1" ht="15.75">
      <c r="A1027" s="158"/>
      <c r="B1027" s="148"/>
      <c r="C1027" s="111"/>
      <c r="D1027" s="111"/>
      <c r="E1027" s="32"/>
      <c r="F1027"/>
    </row>
    <row r="1028" spans="1:6" s="33" customFormat="1" ht="15.75">
      <c r="A1028" s="158"/>
      <c r="B1028" s="148"/>
      <c r="C1028" s="111"/>
      <c r="D1028" s="111"/>
      <c r="E1028" s="32"/>
      <c r="F1028"/>
    </row>
    <row r="1029" spans="1:6" s="33" customFormat="1" ht="15.75">
      <c r="A1029" s="158"/>
      <c r="B1029" s="148"/>
      <c r="C1029" s="111"/>
      <c r="D1029" s="111"/>
      <c r="E1029" s="32"/>
      <c r="F1029"/>
    </row>
    <row r="1030" spans="1:6" s="33" customFormat="1" ht="15.75">
      <c r="A1030" s="158"/>
      <c r="B1030" s="148"/>
      <c r="C1030" s="111"/>
      <c r="D1030" s="111"/>
      <c r="E1030" s="32"/>
      <c r="F1030"/>
    </row>
    <row r="1031" spans="1:6" s="33" customFormat="1" ht="15.75">
      <c r="A1031" s="158"/>
      <c r="B1031" s="148"/>
      <c r="C1031" s="111"/>
      <c r="D1031" s="111"/>
      <c r="E1031" s="32"/>
      <c r="F1031"/>
    </row>
    <row r="1032" spans="1:6" s="33" customFormat="1" ht="15.75">
      <c r="A1032" s="158"/>
      <c r="B1032" s="148"/>
      <c r="C1032" s="111"/>
      <c r="D1032" s="111"/>
      <c r="E1032" s="32"/>
      <c r="F1032"/>
    </row>
    <row r="1033" spans="1:6" s="33" customFormat="1" ht="15.75">
      <c r="A1033" s="158"/>
      <c r="B1033" s="148"/>
      <c r="C1033" s="111"/>
      <c r="D1033" s="111"/>
      <c r="E1033" s="32"/>
      <c r="F1033"/>
    </row>
    <row r="1034" spans="1:6" s="33" customFormat="1" ht="15.75">
      <c r="A1034" s="158"/>
      <c r="B1034" s="148"/>
      <c r="C1034" s="111"/>
      <c r="D1034" s="111"/>
      <c r="E1034" s="32"/>
      <c r="F1034"/>
    </row>
    <row r="1035" spans="1:6" s="33" customFormat="1" ht="15.75">
      <c r="A1035" s="158"/>
      <c r="B1035" s="148"/>
      <c r="C1035" s="111"/>
      <c r="D1035" s="111"/>
      <c r="E1035" s="32"/>
      <c r="F1035"/>
    </row>
    <row r="1036" spans="1:6" s="33" customFormat="1" ht="15.75">
      <c r="A1036" s="158"/>
      <c r="B1036" s="148"/>
      <c r="C1036" s="111"/>
      <c r="D1036" s="111"/>
      <c r="E1036" s="32"/>
      <c r="F1036"/>
    </row>
    <row r="1037" spans="1:6" s="33" customFormat="1" ht="15.75">
      <c r="A1037" s="158"/>
      <c r="B1037" s="148"/>
      <c r="C1037" s="111"/>
      <c r="D1037" s="111"/>
      <c r="E1037" s="32"/>
      <c r="F1037"/>
    </row>
    <row r="1038" spans="1:6" s="33" customFormat="1" ht="15.75">
      <c r="A1038" s="158"/>
      <c r="B1038" s="148"/>
      <c r="C1038" s="111"/>
      <c r="D1038" s="111"/>
      <c r="E1038" s="32"/>
      <c r="F1038"/>
    </row>
    <row r="1039" spans="1:6" s="33" customFormat="1" ht="15.75">
      <c r="A1039" s="158"/>
      <c r="B1039" s="148"/>
      <c r="C1039" s="111"/>
      <c r="D1039" s="111"/>
      <c r="E1039" s="32"/>
      <c r="F1039"/>
    </row>
    <row r="1040" spans="1:6" s="33" customFormat="1" ht="15.75">
      <c r="A1040" s="158"/>
      <c r="B1040" s="148"/>
      <c r="C1040" s="111"/>
      <c r="D1040" s="111"/>
      <c r="E1040" s="32"/>
      <c r="F1040"/>
    </row>
    <row r="1041" spans="1:6" s="33" customFormat="1" ht="15.75">
      <c r="A1041" s="158"/>
      <c r="B1041" s="148"/>
      <c r="C1041" s="111"/>
      <c r="D1041" s="111"/>
      <c r="E1041" s="32"/>
      <c r="F1041"/>
    </row>
    <row r="1042" spans="1:6" s="33" customFormat="1" ht="15.75">
      <c r="A1042" s="158"/>
      <c r="B1042" s="148"/>
      <c r="C1042" s="111"/>
      <c r="D1042" s="111"/>
      <c r="E1042" s="32"/>
      <c r="F1042"/>
    </row>
    <row r="1043" spans="1:6" s="33" customFormat="1" ht="15.75">
      <c r="A1043" s="158"/>
      <c r="B1043" s="148"/>
      <c r="C1043" s="111"/>
      <c r="D1043" s="111"/>
      <c r="E1043" s="32"/>
      <c r="F1043"/>
    </row>
    <row r="1044" spans="1:6" s="33" customFormat="1" ht="15.75">
      <c r="A1044" s="158"/>
      <c r="B1044" s="148"/>
      <c r="C1044" s="111"/>
      <c r="D1044" s="111"/>
      <c r="E1044" s="32"/>
      <c r="F1044"/>
    </row>
    <row r="1045" spans="1:6" s="33" customFormat="1" ht="15.75">
      <c r="A1045" s="158"/>
      <c r="B1045" s="148"/>
      <c r="C1045" s="111"/>
      <c r="D1045" s="111"/>
      <c r="E1045" s="32"/>
      <c r="F1045"/>
    </row>
    <row r="1046" spans="1:6" s="33" customFormat="1" ht="15.75">
      <c r="A1046" s="158"/>
      <c r="B1046" s="148"/>
      <c r="C1046" s="111"/>
      <c r="D1046" s="111"/>
      <c r="E1046" s="32"/>
      <c r="F1046"/>
    </row>
    <row r="1047" spans="1:6" s="33" customFormat="1" ht="15.75">
      <c r="A1047" s="158"/>
      <c r="B1047" s="148"/>
      <c r="C1047" s="111"/>
      <c r="D1047" s="111"/>
      <c r="E1047" s="32"/>
      <c r="F1047"/>
    </row>
    <row r="1048" spans="1:6" s="33" customFormat="1" ht="15.75">
      <c r="A1048" s="158"/>
      <c r="B1048" s="148"/>
      <c r="C1048" s="111"/>
      <c r="D1048" s="111"/>
      <c r="E1048" s="32"/>
      <c r="F1048"/>
    </row>
    <row r="1049" spans="1:6" s="33" customFormat="1" ht="15.75">
      <c r="A1049" s="158"/>
      <c r="B1049" s="148"/>
      <c r="C1049" s="111"/>
      <c r="D1049" s="111"/>
      <c r="E1049" s="32"/>
      <c r="F1049"/>
    </row>
    <row r="1050" spans="1:6" s="33" customFormat="1" ht="15.75">
      <c r="A1050" s="158"/>
      <c r="B1050" s="148"/>
      <c r="C1050" s="111"/>
      <c r="D1050" s="111"/>
      <c r="E1050" s="32"/>
      <c r="F1050"/>
    </row>
    <row r="1051" spans="1:6" s="33" customFormat="1" ht="15.75">
      <c r="A1051" s="158"/>
      <c r="B1051" s="148"/>
      <c r="C1051" s="111"/>
      <c r="D1051" s="111"/>
      <c r="E1051" s="32"/>
      <c r="F1051"/>
    </row>
    <row r="1052" spans="1:6" s="33" customFormat="1" ht="15.75">
      <c r="A1052" s="158"/>
      <c r="B1052" s="148"/>
      <c r="C1052" s="111"/>
      <c r="D1052" s="111"/>
      <c r="E1052" s="32"/>
      <c r="F1052"/>
    </row>
    <row r="1053" spans="1:6" s="33" customFormat="1" ht="15.75">
      <c r="A1053" s="158"/>
      <c r="B1053" s="148"/>
      <c r="C1053" s="111"/>
      <c r="D1053" s="111"/>
      <c r="E1053" s="32"/>
      <c r="F1053"/>
    </row>
    <row r="1054" spans="1:6" s="33" customFormat="1" ht="15.75">
      <c r="A1054" s="158"/>
      <c r="B1054" s="148"/>
      <c r="C1054" s="111"/>
      <c r="D1054" s="111"/>
      <c r="E1054" s="32"/>
      <c r="F1054"/>
    </row>
    <row r="1055" spans="1:6" s="33" customFormat="1" ht="15.75">
      <c r="A1055" s="158"/>
      <c r="B1055" s="148"/>
      <c r="C1055" s="111"/>
      <c r="D1055" s="111"/>
      <c r="E1055" s="32"/>
      <c r="F1055"/>
    </row>
    <row r="1056" spans="1:6" s="33" customFormat="1" ht="15.75">
      <c r="A1056" s="158"/>
      <c r="B1056" s="148"/>
      <c r="C1056" s="111"/>
      <c r="D1056" s="111"/>
      <c r="E1056" s="32"/>
      <c r="F1056"/>
    </row>
    <row r="1057" spans="1:6" s="33" customFormat="1" ht="15.75">
      <c r="A1057" s="158"/>
      <c r="B1057" s="148"/>
      <c r="C1057" s="111"/>
      <c r="D1057" s="111"/>
      <c r="E1057" s="32"/>
      <c r="F1057"/>
    </row>
    <row r="1058" spans="1:6" s="33" customFormat="1" ht="15.75">
      <c r="A1058" s="158"/>
      <c r="B1058" s="148"/>
      <c r="C1058" s="111"/>
      <c r="D1058" s="111"/>
      <c r="E1058" s="32"/>
      <c r="F1058"/>
    </row>
    <row r="1059" spans="1:6" s="33" customFormat="1" ht="15.75">
      <c r="A1059" s="158"/>
      <c r="B1059" s="148"/>
      <c r="C1059" s="111"/>
      <c r="D1059" s="111"/>
      <c r="E1059" s="32"/>
      <c r="F1059"/>
    </row>
    <row r="1060" spans="1:6" s="33" customFormat="1" ht="15.75">
      <c r="A1060" s="158"/>
      <c r="B1060" s="148"/>
      <c r="C1060" s="111"/>
      <c r="D1060" s="111"/>
      <c r="E1060" s="32"/>
      <c r="F1060"/>
    </row>
    <row r="1061" spans="1:6" s="33" customFormat="1" ht="15.75">
      <c r="A1061" s="158"/>
      <c r="B1061" s="148"/>
      <c r="C1061" s="111"/>
      <c r="D1061" s="111"/>
      <c r="E1061" s="32"/>
      <c r="F1061"/>
    </row>
    <row r="1062" spans="1:6" s="33" customFormat="1" ht="15.75">
      <c r="A1062" s="158"/>
      <c r="B1062" s="148"/>
      <c r="C1062" s="111"/>
      <c r="D1062" s="111"/>
      <c r="E1062" s="32"/>
      <c r="F1062"/>
    </row>
    <row r="1063" spans="1:6" s="33" customFormat="1" ht="15.75">
      <c r="A1063" s="158"/>
      <c r="B1063" s="148"/>
      <c r="C1063" s="111"/>
      <c r="D1063" s="111"/>
      <c r="E1063" s="32"/>
      <c r="F1063"/>
    </row>
    <row r="1064" spans="1:6" s="33" customFormat="1" ht="15.75">
      <c r="A1064" s="158"/>
      <c r="B1064" s="148"/>
      <c r="C1064" s="111"/>
      <c r="D1064" s="111"/>
      <c r="E1064" s="32"/>
      <c r="F1064"/>
    </row>
    <row r="1065" spans="1:6" s="33" customFormat="1" ht="15.75">
      <c r="A1065" s="158"/>
      <c r="B1065" s="148"/>
      <c r="C1065" s="111"/>
      <c r="D1065" s="111"/>
      <c r="E1065" s="32"/>
      <c r="F1065"/>
    </row>
    <row r="1066" spans="1:6" s="33" customFormat="1" ht="15.75">
      <c r="A1066" s="158"/>
      <c r="B1066" s="148"/>
      <c r="C1066" s="111"/>
      <c r="D1066" s="111"/>
      <c r="E1066" s="32"/>
      <c r="F1066"/>
    </row>
    <row r="1067" spans="1:6" s="33" customFormat="1" ht="15.75">
      <c r="A1067" s="158"/>
      <c r="B1067" s="148"/>
      <c r="C1067" s="111"/>
      <c r="D1067" s="111"/>
      <c r="E1067" s="32"/>
      <c r="F1067"/>
    </row>
    <row r="1068" spans="1:6" s="33" customFormat="1" ht="15.75">
      <c r="A1068" s="158"/>
      <c r="B1068" s="148"/>
      <c r="C1068" s="111"/>
      <c r="D1068" s="111"/>
      <c r="E1068" s="32"/>
      <c r="F1068"/>
    </row>
    <row r="1069" spans="1:6" s="33" customFormat="1" ht="15.75">
      <c r="A1069" s="158"/>
      <c r="B1069" s="148"/>
      <c r="C1069" s="111"/>
      <c r="D1069" s="111"/>
      <c r="E1069" s="32"/>
      <c r="F1069"/>
    </row>
    <row r="1070" spans="1:6" s="33" customFormat="1" ht="15.75">
      <c r="A1070" s="158"/>
      <c r="B1070" s="148"/>
      <c r="C1070" s="111"/>
      <c r="D1070" s="111"/>
      <c r="E1070" s="32"/>
      <c r="F1070"/>
    </row>
    <row r="1071" spans="1:6" s="33" customFormat="1" ht="15.75">
      <c r="A1071" s="158"/>
      <c r="B1071" s="148"/>
      <c r="C1071" s="111"/>
      <c r="D1071" s="111"/>
      <c r="E1071" s="32"/>
      <c r="F1071"/>
    </row>
    <row r="1072" spans="1:6" s="33" customFormat="1" ht="15.75">
      <c r="A1072" s="158"/>
      <c r="B1072" s="148"/>
      <c r="C1072" s="111"/>
      <c r="D1072" s="111"/>
      <c r="E1072" s="32"/>
      <c r="F1072"/>
    </row>
    <row r="1073" spans="1:6" s="33" customFormat="1" ht="15.75">
      <c r="A1073" s="158"/>
      <c r="B1073" s="148"/>
      <c r="C1073" s="111"/>
      <c r="D1073" s="111"/>
      <c r="E1073" s="32"/>
      <c r="F1073"/>
    </row>
    <row r="1074" spans="1:6" s="33" customFormat="1" ht="15.75">
      <c r="A1074" s="158"/>
      <c r="B1074" s="148"/>
      <c r="C1074" s="111"/>
      <c r="D1074" s="111"/>
      <c r="E1074" s="32"/>
      <c r="F1074"/>
    </row>
    <row r="1075" spans="1:6" s="33" customFormat="1" ht="15.75">
      <c r="A1075" s="158"/>
      <c r="B1075" s="148"/>
      <c r="C1075" s="111"/>
      <c r="D1075" s="111"/>
      <c r="E1075" s="32"/>
      <c r="F1075"/>
    </row>
    <row r="1076" spans="1:6" s="33" customFormat="1" ht="15.75">
      <c r="A1076" s="158"/>
      <c r="B1076" s="148"/>
      <c r="C1076" s="111"/>
      <c r="D1076" s="111"/>
      <c r="E1076" s="32"/>
      <c r="F1076"/>
    </row>
    <row r="1077" spans="1:6" s="33" customFormat="1" ht="15.75">
      <c r="A1077" s="158"/>
      <c r="B1077" s="148"/>
      <c r="C1077" s="111"/>
      <c r="D1077" s="111"/>
      <c r="E1077" s="32"/>
      <c r="F1077"/>
    </row>
    <row r="1078" spans="1:6" s="33" customFormat="1" ht="15.75">
      <c r="A1078" s="158"/>
      <c r="B1078" s="148"/>
      <c r="C1078" s="111"/>
      <c r="D1078" s="111"/>
      <c r="E1078" s="32"/>
      <c r="F1078"/>
    </row>
    <row r="1079" spans="1:6" s="33" customFormat="1" ht="15.75">
      <c r="A1079" s="158"/>
      <c r="B1079" s="148"/>
      <c r="C1079" s="111"/>
      <c r="D1079" s="111"/>
      <c r="E1079" s="32"/>
      <c r="F1079"/>
    </row>
    <row r="1080" spans="1:6" s="33" customFormat="1" ht="15.75">
      <c r="A1080" s="158"/>
      <c r="B1080" s="148"/>
      <c r="C1080" s="111"/>
      <c r="D1080" s="111"/>
      <c r="E1080" s="32"/>
      <c r="F1080"/>
    </row>
    <row r="1081" spans="1:6" s="33" customFormat="1" ht="15.75">
      <c r="A1081" s="158"/>
      <c r="B1081" s="148"/>
      <c r="C1081" s="111"/>
      <c r="D1081" s="111"/>
      <c r="E1081" s="32"/>
      <c r="F1081"/>
    </row>
    <row r="1082" spans="1:6" s="33" customFormat="1" ht="15.75">
      <c r="A1082" s="158"/>
      <c r="B1082" s="148"/>
      <c r="C1082" s="111"/>
      <c r="D1082" s="111"/>
      <c r="E1082" s="32"/>
      <c r="F1082"/>
    </row>
    <row r="1083" spans="1:6" s="33" customFormat="1" ht="15.75">
      <c r="A1083" s="158"/>
      <c r="B1083" s="148"/>
      <c r="C1083" s="111"/>
      <c r="D1083" s="111"/>
      <c r="E1083" s="32"/>
      <c r="F1083"/>
    </row>
    <row r="1084" spans="1:6" s="33" customFormat="1" ht="15.75">
      <c r="A1084" s="158"/>
      <c r="B1084" s="148"/>
      <c r="C1084" s="111"/>
      <c r="D1084" s="111"/>
      <c r="E1084" s="32"/>
      <c r="F1084"/>
    </row>
    <row r="1085" spans="1:6" s="33" customFormat="1" ht="15.75">
      <c r="A1085" s="158"/>
      <c r="B1085" s="148"/>
      <c r="C1085" s="111"/>
      <c r="D1085" s="111"/>
      <c r="E1085" s="32"/>
      <c r="F1085"/>
    </row>
    <row r="1086" spans="1:6" s="33" customFormat="1" ht="15.75">
      <c r="A1086" s="158"/>
      <c r="B1086" s="148"/>
      <c r="C1086" s="111"/>
      <c r="D1086" s="111"/>
      <c r="E1086" s="32"/>
      <c r="F1086"/>
    </row>
    <row r="1087" spans="1:6" s="33" customFormat="1" ht="15.75">
      <c r="A1087" s="158"/>
      <c r="B1087" s="148"/>
      <c r="C1087" s="111"/>
      <c r="D1087" s="111"/>
      <c r="E1087" s="32"/>
      <c r="F1087"/>
    </row>
    <row r="1088" spans="1:6" s="33" customFormat="1" ht="15.75">
      <c r="A1088" s="158"/>
      <c r="B1088" s="148"/>
      <c r="C1088" s="111"/>
      <c r="D1088" s="111"/>
      <c r="E1088" s="32"/>
      <c r="F1088"/>
    </row>
    <row r="1089" spans="1:6" s="33" customFormat="1" ht="15.75">
      <c r="A1089" s="158"/>
      <c r="B1089" s="148"/>
      <c r="C1089" s="111"/>
      <c r="D1089" s="111"/>
      <c r="E1089" s="32"/>
      <c r="F1089"/>
    </row>
    <row r="1090" spans="1:6" s="33" customFormat="1" ht="15.75">
      <c r="A1090" s="158"/>
      <c r="B1090" s="148"/>
      <c r="C1090" s="111"/>
      <c r="D1090" s="111"/>
      <c r="E1090" s="32"/>
      <c r="F1090"/>
    </row>
    <row r="1091" spans="1:6" s="33" customFormat="1" ht="15.75">
      <c r="A1091" s="158"/>
      <c r="B1091" s="148"/>
      <c r="C1091" s="111"/>
      <c r="D1091" s="111"/>
      <c r="E1091" s="32"/>
      <c r="F1091"/>
    </row>
    <row r="1092" spans="1:6" s="33" customFormat="1" ht="15.75">
      <c r="A1092" s="158"/>
      <c r="B1092" s="148"/>
      <c r="C1092" s="111"/>
      <c r="D1092" s="111"/>
      <c r="E1092" s="32"/>
      <c r="F1092"/>
    </row>
    <row r="1093" spans="1:6" s="33" customFormat="1" ht="15.75">
      <c r="A1093" s="158"/>
      <c r="B1093" s="148"/>
      <c r="C1093" s="111"/>
      <c r="D1093" s="111"/>
      <c r="E1093" s="32"/>
      <c r="F1093"/>
    </row>
    <row r="1094" spans="1:6" s="33" customFormat="1" ht="15.75">
      <c r="A1094" s="158"/>
      <c r="B1094" s="148"/>
      <c r="C1094" s="111"/>
      <c r="D1094" s="111"/>
      <c r="E1094" s="32"/>
      <c r="F1094"/>
    </row>
    <row r="1095" spans="1:6" s="33" customFormat="1" ht="15.75">
      <c r="A1095" s="158"/>
      <c r="B1095" s="148"/>
      <c r="C1095" s="111"/>
      <c r="D1095" s="111"/>
      <c r="E1095" s="32"/>
      <c r="F1095"/>
    </row>
    <row r="1096" spans="1:6" s="33" customFormat="1" ht="15.75">
      <c r="A1096" s="158"/>
      <c r="B1096" s="148"/>
      <c r="C1096" s="111"/>
      <c r="D1096" s="111"/>
      <c r="E1096" s="32"/>
      <c r="F1096"/>
    </row>
    <row r="1097" spans="1:6" s="33" customFormat="1" ht="15.75">
      <c r="A1097" s="158"/>
      <c r="B1097" s="148"/>
      <c r="C1097" s="111"/>
      <c r="D1097" s="111"/>
      <c r="E1097" s="32"/>
      <c r="F1097"/>
    </row>
    <row r="1098" spans="1:6" s="33" customFormat="1" ht="15.75">
      <c r="A1098" s="158"/>
      <c r="B1098" s="148"/>
      <c r="C1098" s="111"/>
      <c r="D1098" s="111"/>
      <c r="E1098" s="32"/>
      <c r="F1098"/>
    </row>
    <row r="1099" spans="1:6" s="33" customFormat="1" ht="15.75">
      <c r="A1099" s="158"/>
      <c r="B1099" s="148"/>
      <c r="C1099" s="111"/>
      <c r="D1099" s="111"/>
      <c r="E1099" s="32"/>
      <c r="F1099"/>
    </row>
    <row r="1100" spans="1:6" s="33" customFormat="1" ht="15.75">
      <c r="A1100" s="158"/>
      <c r="B1100" s="148"/>
      <c r="C1100" s="111"/>
      <c r="D1100" s="111"/>
      <c r="E1100" s="32"/>
      <c r="F1100"/>
    </row>
    <row r="1101" spans="1:6" s="33" customFormat="1" ht="15.75">
      <c r="A1101" s="158"/>
      <c r="B1101" s="148"/>
      <c r="C1101" s="111"/>
      <c r="D1101" s="111"/>
      <c r="E1101" s="32"/>
      <c r="F1101"/>
    </row>
    <row r="1102" spans="1:6" s="33" customFormat="1" ht="15.75">
      <c r="A1102" s="158"/>
      <c r="B1102" s="148"/>
      <c r="C1102" s="111"/>
      <c r="D1102" s="111"/>
      <c r="E1102" s="32"/>
      <c r="F1102"/>
    </row>
    <row r="1103" spans="1:6" s="33" customFormat="1" ht="15.75">
      <c r="A1103" s="158"/>
      <c r="B1103" s="148"/>
      <c r="C1103" s="111"/>
      <c r="D1103" s="111"/>
      <c r="E1103" s="32"/>
      <c r="F1103"/>
    </row>
    <row r="1104" spans="1:6" s="33" customFormat="1" ht="15.75">
      <c r="A1104" s="158"/>
      <c r="B1104" s="148"/>
      <c r="C1104" s="111"/>
      <c r="D1104" s="111"/>
      <c r="E1104" s="32"/>
      <c r="F1104"/>
    </row>
    <row r="1105" spans="1:6" s="33" customFormat="1" ht="15.75">
      <c r="A1105" s="158"/>
      <c r="B1105" s="148"/>
      <c r="C1105" s="111"/>
      <c r="D1105" s="111"/>
      <c r="E1105" s="32"/>
      <c r="F1105"/>
    </row>
    <row r="1106" spans="1:6" s="33" customFormat="1" ht="15.75">
      <c r="A1106" s="158"/>
      <c r="B1106" s="148"/>
      <c r="C1106" s="111"/>
      <c r="D1106" s="111"/>
      <c r="E1106" s="32"/>
      <c r="F1106"/>
    </row>
    <row r="1107" spans="1:6" s="33" customFormat="1" ht="15.75">
      <c r="A1107" s="158"/>
      <c r="B1107" s="148"/>
      <c r="C1107" s="111"/>
      <c r="D1107" s="111"/>
      <c r="E1107" s="32"/>
      <c r="F1107"/>
    </row>
    <row r="1108" spans="1:6" s="33" customFormat="1" ht="15.75">
      <c r="A1108" s="158"/>
      <c r="B1108" s="148"/>
      <c r="C1108" s="111"/>
      <c r="D1108" s="111"/>
      <c r="E1108" s="32"/>
      <c r="F1108"/>
    </row>
    <row r="1109" spans="1:6" s="33" customFormat="1" ht="15.75">
      <c r="A1109" s="158"/>
      <c r="B1109" s="148"/>
      <c r="C1109" s="111"/>
      <c r="D1109" s="111"/>
      <c r="E1109" s="32"/>
      <c r="F1109"/>
    </row>
    <row r="1110" spans="1:6" s="33" customFormat="1" ht="15.75">
      <c r="A1110" s="158"/>
      <c r="B1110" s="148"/>
      <c r="C1110" s="111"/>
      <c r="D1110" s="111"/>
      <c r="E1110" s="32"/>
      <c r="F1110"/>
    </row>
    <row r="1111" spans="1:6" s="33" customFormat="1" ht="15.75">
      <c r="A1111" s="158"/>
      <c r="B1111" s="148"/>
      <c r="C1111" s="111"/>
      <c r="D1111" s="111"/>
      <c r="E1111" s="32"/>
      <c r="F1111"/>
    </row>
    <row r="1112" spans="1:6" s="33" customFormat="1" ht="15.75">
      <c r="A1112" s="158"/>
      <c r="B1112" s="148"/>
      <c r="C1112" s="111"/>
      <c r="D1112" s="111"/>
      <c r="E1112" s="32"/>
      <c r="F1112"/>
    </row>
    <row r="1113" spans="1:6" s="33" customFormat="1" ht="15.75">
      <c r="A1113" s="158"/>
      <c r="B1113" s="148"/>
      <c r="C1113" s="111"/>
      <c r="D1113" s="111"/>
      <c r="E1113" s="32"/>
      <c r="F1113"/>
    </row>
    <row r="1114" spans="1:6" s="33" customFormat="1" ht="15.75">
      <c r="A1114" s="158"/>
      <c r="B1114" s="148"/>
      <c r="C1114" s="111"/>
      <c r="D1114" s="111"/>
      <c r="E1114" s="32"/>
      <c r="F1114"/>
    </row>
    <row r="1115" spans="1:6" s="33" customFormat="1" ht="15.75">
      <c r="A1115" s="158"/>
      <c r="B1115" s="148"/>
      <c r="C1115" s="111"/>
      <c r="D1115" s="111"/>
      <c r="E1115" s="32"/>
      <c r="F1115"/>
    </row>
    <row r="1116" spans="1:6" s="33" customFormat="1" ht="15.75">
      <c r="A1116" s="158"/>
      <c r="B1116" s="148"/>
      <c r="C1116" s="111"/>
      <c r="D1116" s="111"/>
      <c r="E1116" s="32"/>
      <c r="F1116"/>
    </row>
    <row r="1117" spans="1:6" s="33" customFormat="1" ht="15.75">
      <c r="A1117" s="158"/>
      <c r="B1117" s="148"/>
      <c r="C1117" s="111"/>
      <c r="D1117" s="111"/>
      <c r="E1117" s="32"/>
      <c r="F1117"/>
    </row>
    <row r="1118" spans="1:6" s="33" customFormat="1" ht="15.75">
      <c r="A1118" s="158"/>
      <c r="B1118" s="148"/>
      <c r="C1118" s="111"/>
      <c r="D1118" s="111"/>
      <c r="E1118" s="32"/>
      <c r="F1118"/>
    </row>
    <row r="1119" spans="1:6" s="33" customFormat="1" ht="15.75">
      <c r="A1119" s="158"/>
      <c r="B1119" s="148"/>
      <c r="C1119" s="111"/>
      <c r="D1119" s="111"/>
      <c r="E1119" s="32"/>
      <c r="F1119"/>
    </row>
    <row r="1120" spans="1:6" s="33" customFormat="1" ht="15.75">
      <c r="A1120" s="158"/>
      <c r="B1120" s="148"/>
      <c r="C1120" s="111"/>
      <c r="D1120" s="111"/>
      <c r="E1120" s="32"/>
      <c r="F1120"/>
    </row>
    <row r="1121" spans="1:6" s="33" customFormat="1" ht="15.75">
      <c r="A1121" s="158"/>
      <c r="B1121" s="148"/>
      <c r="C1121" s="111"/>
      <c r="D1121" s="111"/>
      <c r="E1121" s="32"/>
      <c r="F1121"/>
    </row>
    <row r="1122" spans="1:6" s="33" customFormat="1" ht="15.75">
      <c r="A1122" s="158"/>
      <c r="B1122" s="148"/>
      <c r="C1122" s="111"/>
      <c r="D1122" s="111"/>
      <c r="E1122" s="32"/>
      <c r="F1122"/>
    </row>
    <row r="1123" spans="1:6" s="33" customFormat="1" ht="15.75">
      <c r="A1123" s="158"/>
      <c r="B1123" s="148"/>
      <c r="C1123" s="111"/>
      <c r="D1123" s="111"/>
      <c r="E1123" s="32"/>
      <c r="F1123"/>
    </row>
    <row r="1124" spans="1:6" s="33" customFormat="1" ht="15.75">
      <c r="A1124" s="158"/>
      <c r="B1124" s="148"/>
      <c r="C1124" s="111"/>
      <c r="D1124" s="111"/>
      <c r="E1124" s="32"/>
      <c r="F1124"/>
    </row>
    <row r="1125" spans="1:6" s="33" customFormat="1" ht="15.75">
      <c r="A1125" s="158"/>
      <c r="B1125" s="148"/>
      <c r="C1125" s="111"/>
      <c r="D1125" s="111"/>
      <c r="E1125" s="32"/>
      <c r="F1125"/>
    </row>
    <row r="1126" spans="1:6" s="33" customFormat="1" ht="15.75">
      <c r="A1126" s="158"/>
      <c r="B1126" s="148"/>
      <c r="C1126" s="111"/>
      <c r="D1126" s="111"/>
      <c r="E1126" s="32"/>
      <c r="F1126"/>
    </row>
    <row r="1127" spans="1:6" s="33" customFormat="1" ht="15.75">
      <c r="A1127" s="158"/>
      <c r="B1127" s="148"/>
      <c r="C1127" s="111"/>
      <c r="D1127" s="111"/>
      <c r="E1127" s="32"/>
      <c r="F1127"/>
    </row>
    <row r="1128" spans="1:6" s="33" customFormat="1" ht="15.75">
      <c r="A1128" s="158"/>
      <c r="B1128" s="148"/>
      <c r="C1128" s="111"/>
      <c r="D1128" s="111"/>
      <c r="E1128" s="32"/>
      <c r="F1128"/>
    </row>
    <row r="1129" spans="1:6" s="33" customFormat="1" ht="15.75">
      <c r="A1129" s="158"/>
      <c r="B1129" s="148"/>
      <c r="C1129" s="111"/>
      <c r="D1129" s="111"/>
      <c r="E1129" s="32"/>
      <c r="F1129"/>
    </row>
    <row r="1130" spans="1:6" s="33" customFormat="1" ht="15.75">
      <c r="A1130" s="158"/>
      <c r="B1130" s="148"/>
      <c r="C1130" s="111"/>
      <c r="D1130" s="111"/>
      <c r="E1130" s="32"/>
      <c r="F1130"/>
    </row>
    <row r="1131" spans="1:6" s="33" customFormat="1" ht="15.75">
      <c r="A1131" s="158"/>
      <c r="B1131" s="148"/>
      <c r="C1131" s="111"/>
      <c r="D1131" s="111"/>
      <c r="E1131" s="32"/>
      <c r="F1131"/>
    </row>
    <row r="1132" spans="1:6" s="33" customFormat="1" ht="15.75">
      <c r="A1132" s="158"/>
      <c r="B1132" s="148"/>
      <c r="C1132" s="111"/>
      <c r="D1132" s="111"/>
      <c r="E1132" s="32"/>
      <c r="F1132"/>
    </row>
    <row r="1133" spans="1:6" s="33" customFormat="1" ht="15.75">
      <c r="A1133" s="158"/>
      <c r="B1133" s="148"/>
      <c r="C1133" s="111"/>
      <c r="D1133" s="111"/>
      <c r="E1133" s="32"/>
      <c r="F1133"/>
    </row>
    <row r="1134" spans="1:6" s="33" customFormat="1" ht="15.75">
      <c r="A1134" s="158"/>
      <c r="B1134" s="148"/>
      <c r="C1134" s="111"/>
      <c r="D1134" s="111"/>
      <c r="E1134" s="32"/>
      <c r="F1134"/>
    </row>
    <row r="1135" spans="1:6" s="33" customFormat="1" ht="15.75">
      <c r="A1135" s="158"/>
      <c r="B1135" s="148"/>
      <c r="C1135" s="111"/>
      <c r="D1135" s="111"/>
      <c r="E1135" s="32"/>
      <c r="F1135"/>
    </row>
    <row r="1136" spans="1:6" s="33" customFormat="1" ht="15.75">
      <c r="A1136" s="158"/>
      <c r="B1136" s="148"/>
      <c r="C1136" s="111"/>
      <c r="D1136" s="111"/>
      <c r="E1136" s="32"/>
      <c r="F1136"/>
    </row>
    <row r="1137" spans="1:6" s="33" customFormat="1" ht="15.75">
      <c r="A1137" s="158"/>
      <c r="B1137" s="148"/>
      <c r="C1137" s="111"/>
      <c r="D1137" s="111"/>
      <c r="E1137" s="32"/>
      <c r="F1137"/>
    </row>
    <row r="1138" spans="1:6" s="33" customFormat="1" ht="15.75">
      <c r="A1138" s="158"/>
      <c r="B1138" s="148"/>
      <c r="C1138" s="111"/>
      <c r="D1138" s="111"/>
      <c r="E1138" s="32"/>
      <c r="F1138"/>
    </row>
    <row r="1139" spans="1:6" s="33" customFormat="1" ht="15.75">
      <c r="A1139" s="158"/>
      <c r="B1139" s="148"/>
      <c r="C1139" s="111"/>
      <c r="D1139" s="111"/>
      <c r="E1139" s="32"/>
      <c r="F1139"/>
    </row>
    <row r="1140" spans="1:6" s="33" customFormat="1" ht="15.75">
      <c r="A1140" s="158"/>
      <c r="B1140" s="148"/>
      <c r="C1140" s="111"/>
      <c r="D1140" s="111"/>
      <c r="E1140" s="32"/>
      <c r="F1140"/>
    </row>
    <row r="1141" spans="1:6" s="33" customFormat="1" ht="15.75">
      <c r="A1141" s="158"/>
      <c r="B1141" s="148"/>
      <c r="C1141" s="111"/>
      <c r="D1141" s="111"/>
      <c r="E1141" s="32"/>
      <c r="F1141"/>
    </row>
    <row r="1142" spans="1:6" s="33" customFormat="1" ht="15.75">
      <c r="A1142" s="158"/>
      <c r="B1142" s="148"/>
      <c r="C1142" s="111"/>
      <c r="D1142" s="111"/>
      <c r="E1142" s="32"/>
      <c r="F1142"/>
    </row>
    <row r="1143" spans="1:6" s="33" customFormat="1" ht="15.75">
      <c r="A1143" s="158"/>
      <c r="B1143" s="148"/>
      <c r="C1143" s="111"/>
      <c r="D1143" s="111"/>
      <c r="E1143" s="32"/>
      <c r="F1143"/>
    </row>
    <row r="1144" spans="1:6" s="33" customFormat="1" ht="15.75">
      <c r="A1144" s="158"/>
      <c r="B1144" s="148"/>
      <c r="C1144" s="111"/>
      <c r="D1144" s="111"/>
      <c r="E1144" s="32"/>
      <c r="F1144"/>
    </row>
    <row r="1145" spans="1:6" s="33" customFormat="1" ht="15.75">
      <c r="A1145" s="158"/>
      <c r="B1145" s="148"/>
      <c r="C1145" s="111"/>
      <c r="D1145" s="111"/>
      <c r="E1145" s="32"/>
      <c r="F1145"/>
    </row>
    <row r="1146" spans="1:6" s="33" customFormat="1" ht="15.75">
      <c r="A1146" s="158"/>
      <c r="B1146" s="148"/>
      <c r="C1146" s="111"/>
      <c r="D1146" s="111"/>
      <c r="E1146" s="32"/>
      <c r="F1146"/>
    </row>
    <row r="1147" spans="1:6" s="33" customFormat="1" ht="15.75">
      <c r="A1147" s="158"/>
      <c r="B1147" s="148"/>
      <c r="C1147" s="111"/>
      <c r="D1147" s="111"/>
      <c r="E1147" s="32"/>
      <c r="F1147"/>
    </row>
    <row r="1148" spans="1:6" s="33" customFormat="1" ht="15.75">
      <c r="A1148" s="158"/>
      <c r="B1148" s="148"/>
      <c r="C1148" s="111"/>
      <c r="D1148" s="111"/>
      <c r="E1148" s="32"/>
      <c r="F1148"/>
    </row>
    <row r="1149" spans="1:6" s="33" customFormat="1" ht="15.75">
      <c r="A1149" s="158"/>
      <c r="B1149" s="148"/>
      <c r="C1149" s="111"/>
      <c r="D1149" s="111"/>
      <c r="E1149" s="32"/>
      <c r="F1149"/>
    </row>
    <row r="1150" spans="1:6" s="33" customFormat="1" ht="15.75">
      <c r="A1150" s="158"/>
      <c r="B1150" s="148"/>
      <c r="C1150" s="111"/>
      <c r="D1150" s="111"/>
      <c r="E1150" s="32"/>
      <c r="F1150"/>
    </row>
    <row r="1151" spans="1:6" s="33" customFormat="1" ht="15.75">
      <c r="A1151" s="158"/>
      <c r="B1151" s="148"/>
      <c r="C1151" s="111"/>
      <c r="D1151" s="111"/>
      <c r="E1151" s="32"/>
      <c r="F1151"/>
    </row>
    <row r="1152" spans="1:6" s="33" customFormat="1" ht="15.75">
      <c r="A1152" s="158"/>
      <c r="B1152" s="148"/>
      <c r="C1152" s="111"/>
      <c r="D1152" s="111"/>
      <c r="E1152" s="32"/>
      <c r="F1152"/>
    </row>
    <row r="1153" spans="1:6" s="33" customFormat="1" ht="15.75">
      <c r="A1153" s="158"/>
      <c r="B1153" s="148"/>
      <c r="C1153" s="111"/>
      <c r="D1153" s="111"/>
      <c r="E1153" s="32"/>
      <c r="F1153"/>
    </row>
    <row r="1154" spans="1:6" s="33" customFormat="1" ht="15.75">
      <c r="A1154" s="158"/>
      <c r="B1154" s="148"/>
      <c r="C1154" s="111"/>
      <c r="D1154" s="111"/>
      <c r="E1154" s="32"/>
      <c r="F1154"/>
    </row>
    <row r="1155" spans="1:6" s="33" customFormat="1" ht="15.75">
      <c r="A1155" s="158"/>
      <c r="B1155" s="148"/>
      <c r="C1155" s="111"/>
      <c r="D1155" s="111"/>
      <c r="E1155" s="32"/>
      <c r="F1155"/>
    </row>
    <row r="1156" spans="1:6" s="33" customFormat="1" ht="15.75">
      <c r="A1156" s="158"/>
      <c r="B1156" s="148"/>
      <c r="C1156" s="111"/>
      <c r="D1156" s="111"/>
      <c r="E1156" s="32"/>
      <c r="F1156"/>
    </row>
    <row r="1157" spans="1:6" s="33" customFormat="1" ht="15.75">
      <c r="A1157" s="158"/>
      <c r="B1157" s="148"/>
      <c r="C1157" s="111"/>
      <c r="D1157" s="111"/>
      <c r="E1157" s="32"/>
      <c r="F1157"/>
    </row>
    <row r="1158" spans="1:6" s="33" customFormat="1" ht="15.75">
      <c r="A1158" s="158"/>
      <c r="B1158" s="148"/>
      <c r="C1158" s="111"/>
      <c r="D1158" s="111"/>
      <c r="E1158" s="32"/>
      <c r="F1158"/>
    </row>
    <row r="1159" spans="1:6" s="33" customFormat="1" ht="15.75">
      <c r="A1159" s="158"/>
      <c r="B1159" s="148"/>
      <c r="C1159" s="111"/>
      <c r="D1159" s="111"/>
      <c r="E1159" s="32"/>
      <c r="F1159"/>
    </row>
    <row r="1160" spans="1:6" s="33" customFormat="1" ht="15.75">
      <c r="A1160" s="158"/>
      <c r="B1160" s="148"/>
      <c r="C1160" s="111"/>
      <c r="D1160" s="111"/>
      <c r="E1160" s="32"/>
      <c r="F1160"/>
    </row>
    <row r="1161" spans="1:6" s="33" customFormat="1" ht="15.75">
      <c r="A1161" s="158"/>
      <c r="B1161" s="148"/>
      <c r="C1161" s="111"/>
      <c r="D1161" s="111"/>
      <c r="E1161" s="32"/>
      <c r="F1161"/>
    </row>
    <row r="1162" spans="1:6" s="33" customFormat="1" ht="15.75">
      <c r="A1162" s="158"/>
      <c r="B1162" s="148"/>
      <c r="C1162" s="111"/>
      <c r="D1162" s="111"/>
      <c r="E1162" s="32"/>
      <c r="F1162"/>
    </row>
    <row r="1163" spans="1:6" s="33" customFormat="1" ht="15.75">
      <c r="A1163" s="158"/>
      <c r="B1163" s="148"/>
      <c r="C1163" s="111"/>
      <c r="D1163" s="111"/>
      <c r="E1163" s="32"/>
      <c r="F1163"/>
    </row>
    <row r="1164" spans="1:6" s="33" customFormat="1" ht="15.75">
      <c r="A1164" s="158"/>
      <c r="B1164" s="148"/>
      <c r="C1164" s="111"/>
      <c r="D1164" s="111"/>
      <c r="E1164" s="32"/>
      <c r="F1164"/>
    </row>
    <row r="1165" spans="1:6" s="33" customFormat="1" ht="15.75">
      <c r="A1165" s="158"/>
      <c r="B1165" s="148"/>
      <c r="C1165" s="111"/>
      <c r="D1165" s="111"/>
      <c r="E1165" s="32"/>
      <c r="F1165"/>
    </row>
    <row r="1166" spans="1:6" s="33" customFormat="1" ht="15.75">
      <c r="A1166" s="158"/>
      <c r="B1166" s="148"/>
      <c r="C1166" s="111"/>
      <c r="D1166" s="111"/>
      <c r="E1166" s="32"/>
      <c r="F1166"/>
    </row>
    <row r="1167" spans="1:6" s="33" customFormat="1" ht="15.75">
      <c r="A1167" s="158"/>
      <c r="B1167" s="148"/>
      <c r="C1167" s="111"/>
      <c r="D1167" s="111"/>
      <c r="E1167" s="32"/>
      <c r="F1167"/>
    </row>
    <row r="1168" spans="1:6" s="33" customFormat="1" ht="15.75">
      <c r="A1168" s="158"/>
      <c r="B1168" s="148"/>
      <c r="C1168" s="111"/>
      <c r="D1168" s="111"/>
      <c r="E1168" s="32"/>
      <c r="F1168"/>
    </row>
    <row r="1169" spans="1:6" s="33" customFormat="1" ht="15.75">
      <c r="A1169" s="158"/>
      <c r="B1169" s="148"/>
      <c r="C1169" s="111"/>
      <c r="D1169" s="111"/>
      <c r="E1169" s="32"/>
      <c r="F1169"/>
    </row>
    <row r="1170" spans="1:6" s="33" customFormat="1" ht="15.75">
      <c r="A1170" s="158"/>
      <c r="B1170" s="148"/>
      <c r="C1170" s="111"/>
      <c r="D1170" s="111"/>
      <c r="E1170" s="32"/>
      <c r="F1170"/>
    </row>
    <row r="1171" spans="1:6" s="33" customFormat="1" ht="15.75">
      <c r="A1171" s="158"/>
      <c r="B1171" s="148"/>
      <c r="C1171" s="111"/>
      <c r="D1171" s="111"/>
      <c r="E1171" s="32"/>
      <c r="F1171"/>
    </row>
    <row r="1172" spans="1:6" s="33" customFormat="1" ht="15.75">
      <c r="A1172" s="158"/>
      <c r="B1172" s="148"/>
      <c r="C1172" s="111"/>
      <c r="D1172" s="111"/>
      <c r="E1172" s="32"/>
      <c r="F1172"/>
    </row>
    <row r="1173" spans="1:6" s="33" customFormat="1" ht="15.75">
      <c r="A1173" s="158"/>
      <c r="B1173" s="148"/>
      <c r="C1173" s="111"/>
      <c r="D1173" s="111"/>
      <c r="E1173" s="32"/>
      <c r="F1173"/>
    </row>
    <row r="1174" spans="1:6" s="33" customFormat="1" ht="15.75">
      <c r="A1174" s="158"/>
      <c r="B1174" s="148"/>
      <c r="C1174" s="111"/>
      <c r="D1174" s="111"/>
      <c r="E1174" s="32"/>
      <c r="F1174"/>
    </row>
    <row r="1175" spans="1:6" s="33" customFormat="1" ht="15.75">
      <c r="A1175" s="158"/>
      <c r="B1175" s="148"/>
      <c r="C1175" s="111"/>
      <c r="D1175" s="111"/>
      <c r="E1175" s="32"/>
      <c r="F1175"/>
    </row>
    <row r="1176" spans="1:6" s="33" customFormat="1" ht="15.75">
      <c r="A1176" s="158"/>
      <c r="B1176" s="148"/>
      <c r="C1176" s="111"/>
      <c r="D1176" s="111"/>
      <c r="E1176" s="32"/>
      <c r="F1176"/>
    </row>
    <row r="1177" spans="1:6" s="33" customFormat="1" ht="15.75">
      <c r="A1177" s="158"/>
      <c r="B1177" s="148"/>
      <c r="C1177" s="111"/>
      <c r="D1177" s="111"/>
      <c r="E1177" s="32"/>
      <c r="F1177"/>
    </row>
    <row r="1178" spans="1:6" s="33" customFormat="1" ht="15.75">
      <c r="A1178" s="158"/>
      <c r="B1178" s="148"/>
      <c r="C1178" s="111"/>
      <c r="D1178" s="111"/>
      <c r="E1178" s="32"/>
      <c r="F1178"/>
    </row>
    <row r="1179" spans="1:6" s="33" customFormat="1" ht="15.75">
      <c r="A1179" s="158"/>
      <c r="B1179" s="148"/>
      <c r="C1179" s="111"/>
      <c r="D1179" s="111"/>
      <c r="E1179" s="32"/>
      <c r="F1179"/>
    </row>
    <row r="1180" spans="1:6" s="33" customFormat="1" ht="15.75">
      <c r="A1180" s="158"/>
      <c r="B1180" s="148"/>
      <c r="C1180" s="111"/>
      <c r="D1180" s="111"/>
      <c r="E1180" s="32"/>
      <c r="F1180"/>
    </row>
    <row r="1181" spans="1:6" s="33" customFormat="1" ht="15.75">
      <c r="A1181" s="158"/>
      <c r="B1181" s="148"/>
      <c r="C1181" s="111"/>
      <c r="D1181" s="111"/>
      <c r="E1181" s="32"/>
      <c r="F1181"/>
    </row>
    <row r="1182" spans="1:6" s="33" customFormat="1" ht="15.75">
      <c r="A1182" s="158"/>
      <c r="B1182" s="148"/>
      <c r="C1182" s="111"/>
      <c r="D1182" s="111"/>
      <c r="E1182" s="32"/>
      <c r="F1182"/>
    </row>
    <row r="1183" spans="1:6" s="33" customFormat="1" ht="15.75">
      <c r="A1183" s="158"/>
      <c r="B1183" s="148"/>
      <c r="C1183" s="111"/>
      <c r="D1183" s="111"/>
      <c r="E1183" s="32"/>
      <c r="F1183"/>
    </row>
    <row r="1184" spans="1:6" s="33" customFormat="1" ht="15.75">
      <c r="A1184" s="158"/>
      <c r="B1184" s="148"/>
      <c r="C1184" s="111"/>
      <c r="D1184" s="111"/>
      <c r="E1184" s="32"/>
      <c r="F1184"/>
    </row>
    <row r="1185" spans="1:6" s="33" customFormat="1" ht="15.75">
      <c r="A1185" s="158"/>
      <c r="B1185" s="148"/>
      <c r="C1185" s="111"/>
      <c r="D1185" s="111"/>
      <c r="E1185" s="32"/>
      <c r="F1185"/>
    </row>
    <row r="1186" spans="1:6" s="33" customFormat="1" ht="15.75">
      <c r="A1186" s="158"/>
      <c r="B1186" s="148"/>
      <c r="C1186" s="111"/>
      <c r="D1186" s="111"/>
      <c r="E1186" s="32"/>
      <c r="F1186"/>
    </row>
    <row r="1187" spans="1:6" s="33" customFormat="1" ht="15.75">
      <c r="A1187" s="158"/>
      <c r="B1187" s="148"/>
      <c r="C1187" s="111"/>
      <c r="D1187" s="111"/>
      <c r="E1187" s="32"/>
      <c r="F1187"/>
    </row>
    <row r="1188" spans="1:6" s="33" customFormat="1" ht="15.75">
      <c r="A1188" s="158"/>
      <c r="B1188" s="148"/>
      <c r="C1188" s="111"/>
      <c r="D1188" s="111"/>
      <c r="E1188" s="32"/>
      <c r="F1188"/>
    </row>
    <row r="1189" spans="1:6" s="33" customFormat="1" ht="15.75">
      <c r="A1189" s="158"/>
      <c r="B1189" s="148"/>
      <c r="C1189" s="111"/>
      <c r="D1189" s="111"/>
      <c r="E1189" s="32"/>
      <c r="F1189"/>
    </row>
    <row r="1190" spans="1:6" s="33" customFormat="1" ht="15.75">
      <c r="A1190" s="158"/>
      <c r="B1190" s="148"/>
      <c r="C1190" s="111"/>
      <c r="D1190" s="111"/>
      <c r="E1190" s="32"/>
      <c r="F1190"/>
    </row>
    <row r="1191" spans="1:6" s="33" customFormat="1" ht="15.75">
      <c r="A1191" s="158"/>
      <c r="B1191" s="148"/>
      <c r="C1191" s="111"/>
      <c r="D1191" s="111"/>
      <c r="E1191" s="32"/>
      <c r="F1191"/>
    </row>
    <row r="1192" spans="1:6" s="33" customFormat="1" ht="15.75">
      <c r="A1192" s="158"/>
      <c r="B1192" s="148"/>
      <c r="C1192" s="111"/>
      <c r="D1192" s="111"/>
      <c r="E1192" s="32"/>
      <c r="F1192"/>
    </row>
    <row r="1193" spans="1:6" s="33" customFormat="1" ht="15.75">
      <c r="A1193" s="158"/>
      <c r="B1193" s="148"/>
      <c r="C1193" s="111"/>
      <c r="D1193" s="111"/>
      <c r="E1193" s="32"/>
      <c r="F1193"/>
    </row>
    <row r="1194" spans="1:6" s="33" customFormat="1" ht="15.75">
      <c r="A1194" s="158"/>
      <c r="B1194" s="148"/>
      <c r="C1194" s="111"/>
      <c r="D1194" s="111"/>
      <c r="E1194" s="32"/>
      <c r="F1194"/>
    </row>
    <row r="1195" spans="1:6" s="33" customFormat="1" ht="15.75">
      <c r="A1195" s="158"/>
      <c r="B1195" s="148"/>
      <c r="C1195" s="111"/>
      <c r="D1195" s="111"/>
      <c r="E1195" s="32"/>
      <c r="F1195"/>
    </row>
    <row r="1196" spans="1:6" s="33" customFormat="1" ht="15.75">
      <c r="A1196" s="158"/>
      <c r="B1196" s="148"/>
      <c r="C1196" s="111"/>
      <c r="D1196" s="111"/>
      <c r="E1196" s="32"/>
      <c r="F1196"/>
    </row>
    <row r="1197" spans="1:6" s="33" customFormat="1" ht="15.75">
      <c r="A1197" s="158"/>
      <c r="B1197" s="148"/>
      <c r="C1197" s="111"/>
      <c r="D1197" s="111"/>
      <c r="E1197" s="32"/>
      <c r="F1197"/>
    </row>
    <row r="1198" spans="1:6" s="33" customFormat="1" ht="15.75">
      <c r="A1198" s="158"/>
      <c r="B1198" s="148"/>
      <c r="C1198" s="111"/>
      <c r="D1198" s="111"/>
      <c r="E1198" s="32"/>
      <c r="F1198"/>
    </row>
    <row r="1199" spans="1:6" s="33" customFormat="1" ht="15.75">
      <c r="A1199" s="158"/>
      <c r="B1199" s="148"/>
      <c r="C1199" s="111"/>
      <c r="D1199" s="111"/>
      <c r="E1199" s="32"/>
      <c r="F1199"/>
    </row>
    <row r="1200" spans="1:6" s="33" customFormat="1" ht="15.75">
      <c r="A1200" s="158"/>
      <c r="B1200" s="148"/>
      <c r="C1200" s="111"/>
      <c r="D1200" s="111"/>
      <c r="E1200" s="32"/>
      <c r="F1200"/>
    </row>
    <row r="1201" spans="1:6" s="33" customFormat="1" ht="15.75">
      <c r="A1201" s="158"/>
      <c r="B1201" s="148"/>
      <c r="C1201" s="111"/>
      <c r="D1201" s="111"/>
      <c r="E1201" s="32"/>
      <c r="F1201"/>
    </row>
    <row r="1202" spans="1:6" s="33" customFormat="1" ht="15.75">
      <c r="A1202" s="158"/>
      <c r="B1202" s="148"/>
      <c r="C1202" s="111"/>
      <c r="D1202" s="111"/>
      <c r="E1202" s="32"/>
      <c r="F1202"/>
    </row>
    <row r="1203" spans="1:6" s="33" customFormat="1" ht="15.75">
      <c r="A1203" s="158"/>
      <c r="B1203" s="148"/>
      <c r="C1203" s="111"/>
      <c r="D1203" s="111"/>
      <c r="E1203" s="32"/>
      <c r="F1203"/>
    </row>
    <row r="1204" spans="1:6" s="33" customFormat="1" ht="15.75">
      <c r="A1204" s="158"/>
      <c r="B1204" s="148"/>
      <c r="C1204" s="111"/>
      <c r="D1204" s="111"/>
      <c r="E1204" s="32"/>
      <c r="F1204"/>
    </row>
    <row r="1205" spans="1:6" s="33" customFormat="1" ht="15.75">
      <c r="A1205" s="158"/>
      <c r="B1205" s="148"/>
      <c r="C1205" s="111"/>
      <c r="D1205" s="111"/>
      <c r="E1205" s="32"/>
      <c r="F1205"/>
    </row>
    <row r="1206" spans="1:6" s="33" customFormat="1" ht="15.75">
      <c r="A1206" s="158"/>
      <c r="B1206" s="148"/>
      <c r="C1206" s="111"/>
      <c r="D1206" s="111"/>
      <c r="E1206" s="32"/>
      <c r="F1206"/>
    </row>
    <row r="1207" spans="1:6" s="33" customFormat="1" ht="15.75">
      <c r="A1207" s="158"/>
      <c r="B1207" s="148"/>
      <c r="C1207" s="111"/>
      <c r="D1207" s="111"/>
      <c r="E1207" s="32"/>
      <c r="F1207"/>
    </row>
    <row r="1208" spans="1:6" s="33" customFormat="1" ht="15.75">
      <c r="A1208" s="158"/>
      <c r="B1208" s="148"/>
      <c r="C1208" s="111"/>
      <c r="D1208" s="111"/>
      <c r="E1208" s="32"/>
      <c r="F1208"/>
    </row>
    <row r="1209" spans="1:6" s="33" customFormat="1" ht="15.75">
      <c r="A1209" s="158"/>
      <c r="B1209" s="148"/>
      <c r="C1209" s="111"/>
      <c r="D1209" s="111"/>
      <c r="E1209" s="32"/>
      <c r="F1209"/>
    </row>
    <row r="1210" spans="1:6" s="33" customFormat="1" ht="15.75">
      <c r="A1210" s="158"/>
      <c r="B1210" s="148"/>
      <c r="C1210" s="111"/>
      <c r="D1210" s="111"/>
      <c r="E1210" s="32"/>
      <c r="F1210"/>
    </row>
    <row r="1211" spans="1:6" s="33" customFormat="1" ht="15.75">
      <c r="A1211" s="158"/>
      <c r="B1211" s="148"/>
      <c r="C1211" s="111"/>
      <c r="D1211" s="111"/>
      <c r="E1211" s="32"/>
      <c r="F1211"/>
    </row>
    <row r="1212" spans="1:6" s="33" customFormat="1" ht="15.75">
      <c r="A1212" s="158"/>
      <c r="B1212" s="148"/>
      <c r="C1212" s="111"/>
      <c r="D1212" s="111"/>
      <c r="E1212" s="32"/>
      <c r="F1212"/>
    </row>
    <row r="1213" spans="1:6" s="33" customFormat="1" ht="15.75">
      <c r="A1213" s="158"/>
      <c r="B1213" s="148"/>
      <c r="C1213" s="111"/>
      <c r="D1213" s="111"/>
      <c r="E1213" s="32"/>
      <c r="F1213"/>
    </row>
    <row r="1214" spans="1:6" s="33" customFormat="1" ht="15.75">
      <c r="A1214" s="158"/>
      <c r="B1214" s="148"/>
      <c r="C1214" s="111"/>
      <c r="D1214" s="111"/>
      <c r="E1214" s="32"/>
      <c r="F1214"/>
    </row>
    <row r="1215" spans="1:6" s="33" customFormat="1" ht="15.75">
      <c r="A1215" s="158"/>
      <c r="B1215" s="148"/>
      <c r="C1215" s="111"/>
      <c r="D1215" s="111"/>
      <c r="E1215" s="32"/>
      <c r="F1215"/>
    </row>
    <row r="1216" spans="1:6" s="33" customFormat="1" ht="15.75">
      <c r="A1216" s="158"/>
      <c r="B1216" s="148"/>
      <c r="C1216" s="111"/>
      <c r="D1216" s="111"/>
      <c r="E1216" s="32"/>
      <c r="F1216"/>
    </row>
    <row r="1217" spans="1:6" s="33" customFormat="1" ht="15.75">
      <c r="A1217" s="158"/>
      <c r="B1217" s="148"/>
      <c r="C1217" s="111"/>
      <c r="D1217" s="111"/>
      <c r="E1217" s="32"/>
      <c r="F1217"/>
    </row>
    <row r="1218" spans="1:6" s="33" customFormat="1" ht="15.75">
      <c r="A1218" s="158"/>
      <c r="B1218" s="148"/>
      <c r="C1218" s="111"/>
      <c r="D1218" s="111"/>
      <c r="E1218" s="32"/>
      <c r="F1218"/>
    </row>
    <row r="1219" spans="1:6" s="33" customFormat="1" ht="15.75">
      <c r="A1219" s="158"/>
      <c r="B1219" s="148"/>
      <c r="C1219" s="111"/>
      <c r="D1219" s="111"/>
      <c r="E1219" s="32"/>
      <c r="F1219"/>
    </row>
    <row r="1220" spans="1:6" s="33" customFormat="1" ht="15.75">
      <c r="A1220" s="158"/>
      <c r="B1220" s="148"/>
      <c r="C1220" s="111"/>
      <c r="D1220" s="111"/>
      <c r="E1220" s="32"/>
      <c r="F1220"/>
    </row>
    <row r="1221" spans="1:6" s="33" customFormat="1" ht="15.75">
      <c r="A1221" s="158"/>
      <c r="B1221" s="148"/>
      <c r="C1221" s="111"/>
      <c r="D1221" s="111"/>
      <c r="E1221" s="32"/>
      <c r="F1221"/>
    </row>
    <row r="1222" spans="1:6" s="33" customFormat="1" ht="15.75">
      <c r="A1222" s="158"/>
      <c r="B1222" s="148"/>
      <c r="C1222" s="111"/>
      <c r="D1222" s="111"/>
      <c r="E1222" s="32"/>
      <c r="F1222"/>
    </row>
    <row r="1223" spans="1:6" s="33" customFormat="1" ht="15.75">
      <c r="A1223" s="158"/>
      <c r="B1223" s="148"/>
      <c r="C1223" s="111"/>
      <c r="D1223" s="111"/>
      <c r="E1223" s="32"/>
      <c r="F1223"/>
    </row>
    <row r="1224" spans="1:6" s="33" customFormat="1" ht="15.75">
      <c r="A1224" s="158"/>
      <c r="B1224" s="148"/>
      <c r="C1224" s="111"/>
      <c r="D1224" s="111"/>
      <c r="E1224" s="32"/>
      <c r="F1224"/>
    </row>
    <row r="1225" spans="1:6" s="33" customFormat="1" ht="15.75">
      <c r="A1225" s="158"/>
      <c r="B1225" s="148"/>
      <c r="C1225" s="111"/>
      <c r="D1225" s="111"/>
      <c r="E1225" s="32"/>
      <c r="F1225"/>
    </row>
    <row r="1226" spans="1:6" s="33" customFormat="1" ht="15.75">
      <c r="A1226" s="158"/>
      <c r="B1226" s="148"/>
      <c r="C1226" s="111"/>
      <c r="D1226" s="111"/>
      <c r="E1226" s="32"/>
      <c r="F1226"/>
    </row>
    <row r="1227" spans="1:6" s="33" customFormat="1" ht="15.75">
      <c r="A1227" s="158"/>
      <c r="B1227" s="148"/>
      <c r="C1227" s="111"/>
      <c r="D1227" s="111"/>
      <c r="E1227" s="32"/>
      <c r="F1227"/>
    </row>
    <row r="1228" spans="1:6" s="33" customFormat="1" ht="15.75">
      <c r="A1228" s="158"/>
      <c r="B1228" s="148"/>
      <c r="C1228" s="111"/>
      <c r="D1228" s="111"/>
      <c r="E1228" s="32"/>
      <c r="F1228"/>
    </row>
    <row r="1229" spans="1:6" s="33" customFormat="1" ht="15.75">
      <c r="A1229" s="158"/>
      <c r="B1229" s="148"/>
      <c r="C1229" s="111"/>
      <c r="D1229" s="111"/>
      <c r="E1229" s="32"/>
      <c r="F1229"/>
    </row>
    <row r="1230" spans="1:6" s="33" customFormat="1" ht="15.75">
      <c r="A1230" s="158"/>
      <c r="B1230" s="148"/>
      <c r="C1230" s="111"/>
      <c r="D1230" s="111"/>
      <c r="E1230" s="32"/>
      <c r="F1230"/>
    </row>
    <row r="1231" spans="1:6" s="33" customFormat="1" ht="15.75">
      <c r="A1231" s="158"/>
      <c r="B1231" s="148"/>
      <c r="C1231" s="111"/>
      <c r="D1231" s="111"/>
      <c r="E1231" s="32"/>
      <c r="F1231"/>
    </row>
    <row r="1232" spans="1:6" s="33" customFormat="1" ht="15.75">
      <c r="A1232" s="158"/>
      <c r="B1232" s="148"/>
      <c r="C1232" s="111"/>
      <c r="D1232" s="111"/>
      <c r="E1232" s="32"/>
      <c r="F1232"/>
    </row>
    <row r="1233" spans="1:6" s="33" customFormat="1" ht="15.75">
      <c r="A1233" s="158"/>
      <c r="B1233" s="148"/>
      <c r="C1233" s="111"/>
      <c r="D1233" s="111"/>
      <c r="E1233" s="32"/>
      <c r="F1233"/>
    </row>
    <row r="1234" spans="1:6" s="33" customFormat="1" ht="15.75">
      <c r="A1234" s="158"/>
      <c r="B1234" s="148"/>
      <c r="C1234" s="111"/>
      <c r="D1234" s="111"/>
      <c r="E1234" s="32"/>
      <c r="F1234"/>
    </row>
    <row r="1235" spans="1:6" s="33" customFormat="1" ht="15.75">
      <c r="A1235" s="158"/>
      <c r="B1235" s="148"/>
      <c r="C1235" s="111"/>
      <c r="D1235" s="111"/>
      <c r="E1235" s="32"/>
      <c r="F1235"/>
    </row>
    <row r="1236" spans="1:6" s="33" customFormat="1" ht="15.75">
      <c r="A1236" s="158"/>
      <c r="B1236" s="148"/>
      <c r="C1236" s="111"/>
      <c r="D1236" s="111"/>
      <c r="E1236" s="32"/>
      <c r="F1236"/>
    </row>
    <row r="1237" spans="1:6" s="33" customFormat="1" ht="15.75">
      <c r="A1237" s="158"/>
      <c r="B1237" s="148"/>
      <c r="C1237" s="111"/>
      <c r="D1237" s="111"/>
      <c r="E1237" s="32"/>
      <c r="F1237"/>
    </row>
    <row r="1238" spans="1:6" s="33" customFormat="1" ht="15.75">
      <c r="A1238" s="158"/>
      <c r="B1238" s="148"/>
      <c r="C1238" s="111"/>
      <c r="D1238" s="111"/>
      <c r="E1238" s="32"/>
      <c r="F1238"/>
    </row>
    <row r="1239" spans="1:6" s="33" customFormat="1" ht="15.75">
      <c r="A1239" s="158"/>
      <c r="B1239" s="148"/>
      <c r="C1239" s="111"/>
      <c r="D1239" s="111"/>
      <c r="E1239" s="32"/>
      <c r="F1239"/>
    </row>
    <row r="1240" spans="1:6" s="33" customFormat="1" ht="15.75">
      <c r="A1240" s="158"/>
      <c r="B1240" s="148"/>
      <c r="C1240" s="111"/>
      <c r="D1240" s="111"/>
      <c r="E1240" s="32"/>
      <c r="F1240"/>
    </row>
    <row r="1241" spans="1:6" s="33" customFormat="1" ht="15.75">
      <c r="A1241" s="158"/>
      <c r="B1241" s="148"/>
      <c r="C1241" s="111"/>
      <c r="D1241" s="111"/>
      <c r="E1241" s="32"/>
      <c r="F1241"/>
    </row>
    <row r="1242" spans="1:6" s="33" customFormat="1" ht="15.75">
      <c r="A1242" s="158"/>
      <c r="B1242" s="148"/>
      <c r="C1242" s="111"/>
      <c r="D1242" s="111"/>
      <c r="E1242" s="32"/>
      <c r="F1242"/>
    </row>
    <row r="1243" spans="1:6" s="33" customFormat="1" ht="15.75">
      <c r="A1243" s="158"/>
      <c r="B1243" s="148"/>
      <c r="C1243" s="111"/>
      <c r="D1243" s="111"/>
      <c r="E1243" s="32"/>
      <c r="F1243"/>
    </row>
    <row r="1244" spans="1:6" s="33" customFormat="1" ht="15.75">
      <c r="A1244" s="158"/>
      <c r="B1244" s="148"/>
      <c r="C1244" s="111"/>
      <c r="D1244" s="111"/>
      <c r="E1244" s="32"/>
      <c r="F1244"/>
    </row>
    <row r="1245" spans="1:6" s="33" customFormat="1" ht="15.75">
      <c r="A1245" s="158"/>
      <c r="B1245" s="148"/>
      <c r="C1245" s="111"/>
      <c r="D1245" s="111"/>
      <c r="E1245" s="32"/>
      <c r="F1245"/>
    </row>
    <row r="1246" spans="1:6" s="33" customFormat="1" ht="15.75">
      <c r="A1246" s="158"/>
      <c r="B1246" s="148"/>
      <c r="C1246" s="111"/>
      <c r="D1246" s="111"/>
      <c r="E1246" s="32"/>
      <c r="F1246"/>
    </row>
    <row r="1247" spans="1:6" s="33" customFormat="1" ht="15.75">
      <c r="A1247" s="158"/>
      <c r="B1247" s="148"/>
      <c r="C1247" s="111"/>
      <c r="D1247" s="111"/>
      <c r="E1247" s="32"/>
      <c r="F1247"/>
    </row>
    <row r="1248" spans="1:6" s="33" customFormat="1" ht="15.75">
      <c r="A1248" s="158"/>
      <c r="B1248" s="148"/>
      <c r="C1248" s="111"/>
      <c r="D1248" s="111"/>
      <c r="E1248" s="32"/>
      <c r="F1248"/>
    </row>
    <row r="1249" spans="1:6" s="33" customFormat="1" ht="15.75">
      <c r="A1249" s="158"/>
      <c r="B1249" s="148"/>
      <c r="C1249" s="111"/>
      <c r="D1249" s="111"/>
      <c r="E1249" s="32"/>
      <c r="F1249"/>
    </row>
    <row r="1250" spans="1:6" s="33" customFormat="1" ht="15.75">
      <c r="A1250" s="158"/>
      <c r="B1250" s="148"/>
      <c r="C1250" s="111"/>
      <c r="D1250" s="111"/>
      <c r="E1250" s="32"/>
      <c r="F1250"/>
    </row>
    <row r="1251" spans="1:6" s="33" customFormat="1" ht="15.75">
      <c r="A1251" s="158"/>
      <c r="B1251" s="148"/>
      <c r="C1251" s="111"/>
      <c r="D1251" s="111"/>
      <c r="E1251" s="32"/>
      <c r="F1251"/>
    </row>
    <row r="1252" spans="1:6" s="33" customFormat="1" ht="15.75">
      <c r="A1252" s="158"/>
      <c r="B1252" s="148"/>
      <c r="C1252" s="111"/>
      <c r="D1252" s="111"/>
      <c r="E1252" s="32"/>
      <c r="F1252"/>
    </row>
    <row r="1253" spans="1:6" s="33" customFormat="1" ht="15.75">
      <c r="A1253" s="158"/>
      <c r="B1253" s="148"/>
      <c r="C1253" s="111"/>
      <c r="D1253" s="111"/>
      <c r="E1253" s="32"/>
      <c r="F1253"/>
    </row>
    <row r="1254" spans="1:6" s="33" customFormat="1" ht="15.75">
      <c r="A1254" s="158"/>
      <c r="B1254" s="148"/>
      <c r="C1254" s="111"/>
      <c r="D1254" s="111"/>
      <c r="E1254" s="32"/>
      <c r="F1254"/>
    </row>
    <row r="1255" spans="1:6" s="33" customFormat="1" ht="15.75">
      <c r="A1255" s="158"/>
      <c r="B1255" s="148"/>
      <c r="C1255" s="111"/>
      <c r="D1255" s="111"/>
      <c r="E1255" s="32"/>
      <c r="F1255"/>
    </row>
    <row r="1256" spans="1:6" s="33" customFormat="1" ht="15.75">
      <c r="A1256" s="158"/>
      <c r="B1256" s="148"/>
      <c r="C1256" s="111"/>
      <c r="D1256" s="111"/>
      <c r="E1256" s="32"/>
      <c r="F1256"/>
    </row>
    <row r="1257" spans="1:6" s="33" customFormat="1" ht="15.75">
      <c r="A1257" s="158"/>
      <c r="B1257" s="148"/>
      <c r="C1257" s="111"/>
      <c r="D1257" s="111"/>
      <c r="E1257" s="32"/>
      <c r="F1257"/>
    </row>
    <row r="1258" spans="1:6" s="33" customFormat="1" ht="15.75">
      <c r="A1258" s="158"/>
      <c r="B1258" s="148"/>
      <c r="C1258" s="111"/>
      <c r="D1258" s="111"/>
      <c r="E1258" s="32"/>
      <c r="F1258"/>
    </row>
    <row r="1259" spans="1:6" s="33" customFormat="1" ht="15.75">
      <c r="A1259" s="158"/>
      <c r="B1259" s="148"/>
      <c r="C1259" s="111"/>
      <c r="D1259" s="111"/>
      <c r="E1259" s="32"/>
      <c r="F1259"/>
    </row>
    <row r="1260" spans="1:6" s="33" customFormat="1" ht="15.75">
      <c r="A1260" s="158"/>
      <c r="B1260" s="148"/>
      <c r="C1260" s="111"/>
      <c r="D1260" s="111"/>
      <c r="E1260" s="32"/>
      <c r="F1260"/>
    </row>
    <row r="1261" spans="1:6" s="33" customFormat="1" ht="15.75">
      <c r="A1261" s="158"/>
      <c r="B1261" s="148"/>
      <c r="C1261" s="111"/>
      <c r="D1261" s="111"/>
      <c r="E1261" s="32"/>
      <c r="F1261"/>
    </row>
    <row r="1262" spans="1:6" s="33" customFormat="1" ht="15.75">
      <c r="A1262" s="158"/>
      <c r="B1262" s="148"/>
      <c r="C1262" s="111"/>
      <c r="D1262" s="111"/>
      <c r="E1262" s="32"/>
      <c r="F1262"/>
    </row>
    <row r="1263" spans="1:6" s="33" customFormat="1" ht="15.75">
      <c r="A1263" s="158"/>
      <c r="B1263" s="148"/>
      <c r="C1263" s="111"/>
      <c r="D1263" s="111"/>
      <c r="E1263" s="32"/>
      <c r="F1263"/>
    </row>
    <row r="1264" spans="1:6" s="33" customFormat="1" ht="15.75">
      <c r="A1264" s="158"/>
      <c r="B1264" s="148"/>
      <c r="C1264" s="111"/>
      <c r="D1264" s="111"/>
      <c r="E1264" s="32"/>
      <c r="F1264"/>
    </row>
    <row r="1265" spans="1:6" s="33" customFormat="1" ht="15.75">
      <c r="A1265" s="158"/>
      <c r="B1265" s="148"/>
      <c r="C1265" s="111"/>
      <c r="D1265" s="111"/>
      <c r="E1265" s="32"/>
      <c r="F1265"/>
    </row>
    <row r="1266" spans="1:6" s="33" customFormat="1" ht="15.75">
      <c r="A1266" s="158"/>
      <c r="B1266" s="148"/>
      <c r="C1266" s="111"/>
      <c r="D1266" s="111"/>
      <c r="E1266" s="32"/>
      <c r="F1266"/>
    </row>
    <row r="1267" spans="1:6" s="33" customFormat="1" ht="15.75">
      <c r="A1267" s="158"/>
      <c r="B1267" s="148"/>
      <c r="C1267" s="111"/>
      <c r="D1267" s="111"/>
      <c r="E1267" s="32"/>
      <c r="F1267"/>
    </row>
    <row r="1268" spans="1:6" s="33" customFormat="1" ht="15.75">
      <c r="A1268" s="158"/>
      <c r="B1268" s="148"/>
      <c r="C1268" s="111"/>
      <c r="D1268" s="111"/>
      <c r="E1268" s="32"/>
      <c r="F1268"/>
    </row>
    <row r="1269" spans="1:6" s="33" customFormat="1" ht="15.75">
      <c r="A1269" s="158"/>
      <c r="B1269" s="148"/>
      <c r="C1269" s="111"/>
      <c r="D1269" s="111"/>
      <c r="E1269" s="32"/>
      <c r="F1269"/>
    </row>
    <row r="1270" spans="1:6" s="33" customFormat="1" ht="15.75">
      <c r="A1270" s="158"/>
      <c r="B1270" s="148"/>
      <c r="C1270" s="111"/>
      <c r="D1270" s="111"/>
      <c r="E1270" s="32"/>
      <c r="F1270"/>
    </row>
    <row r="1271" spans="1:6" s="33" customFormat="1" ht="15.75">
      <c r="A1271" s="158"/>
      <c r="B1271" s="148"/>
      <c r="C1271" s="111"/>
      <c r="D1271" s="111"/>
      <c r="E1271" s="32"/>
      <c r="F1271"/>
    </row>
    <row r="1272" spans="1:6" s="33" customFormat="1" ht="15.75">
      <c r="A1272" s="158"/>
      <c r="B1272" s="148"/>
      <c r="C1272" s="111"/>
      <c r="D1272" s="111"/>
      <c r="E1272" s="32"/>
      <c r="F1272"/>
    </row>
    <row r="1273" spans="1:6" s="33" customFormat="1" ht="15.75">
      <c r="A1273" s="158"/>
      <c r="B1273" s="148"/>
      <c r="C1273" s="111"/>
      <c r="D1273" s="111"/>
      <c r="E1273" s="32"/>
      <c r="F1273"/>
    </row>
    <row r="1274" spans="1:6" s="33" customFormat="1" ht="15.75">
      <c r="A1274" s="158"/>
      <c r="B1274" s="148"/>
      <c r="C1274" s="111"/>
      <c r="D1274" s="111"/>
      <c r="E1274" s="32"/>
      <c r="F1274"/>
    </row>
    <row r="1275" spans="1:6" s="33" customFormat="1" ht="15.75">
      <c r="A1275" s="158"/>
      <c r="B1275" s="148"/>
      <c r="C1275" s="111"/>
      <c r="D1275" s="111"/>
      <c r="E1275" s="32"/>
      <c r="F1275"/>
    </row>
    <row r="1276" spans="1:6" s="33" customFormat="1" ht="15.75">
      <c r="A1276" s="158"/>
      <c r="B1276" s="148"/>
      <c r="C1276" s="111"/>
      <c r="D1276" s="111"/>
      <c r="E1276" s="32"/>
      <c r="F1276"/>
    </row>
    <row r="1277" spans="1:6" s="33" customFormat="1" ht="15.75">
      <c r="A1277" s="158"/>
      <c r="B1277" s="148"/>
      <c r="C1277" s="111"/>
      <c r="D1277" s="111"/>
      <c r="E1277" s="32"/>
      <c r="F1277"/>
    </row>
    <row r="1278" spans="1:6" s="33" customFormat="1" ht="15.75">
      <c r="A1278" s="158"/>
      <c r="B1278" s="148"/>
      <c r="C1278" s="111"/>
      <c r="D1278" s="111"/>
      <c r="E1278" s="32"/>
      <c r="F1278"/>
    </row>
    <row r="1279" spans="1:6" s="33" customFormat="1" ht="15.75">
      <c r="A1279" s="158"/>
      <c r="B1279" s="148"/>
      <c r="C1279" s="111"/>
      <c r="D1279" s="111"/>
      <c r="E1279" s="32"/>
      <c r="F1279"/>
    </row>
    <row r="1280" spans="1:6" s="33" customFormat="1" ht="15.75">
      <c r="A1280" s="158"/>
      <c r="B1280" s="148"/>
      <c r="C1280" s="111"/>
      <c r="D1280" s="111"/>
      <c r="E1280" s="32"/>
      <c r="F1280"/>
    </row>
    <row r="1281" spans="1:6" s="33" customFormat="1" ht="15.75">
      <c r="A1281" s="158"/>
      <c r="B1281" s="148"/>
      <c r="C1281" s="111"/>
      <c r="D1281" s="111"/>
      <c r="E1281" s="32"/>
      <c r="F1281"/>
    </row>
    <row r="1282" spans="1:6" s="33" customFormat="1" ht="15.75">
      <c r="A1282" s="158"/>
      <c r="B1282" s="148"/>
      <c r="C1282" s="111"/>
      <c r="D1282" s="111"/>
      <c r="E1282" s="32"/>
      <c r="F1282"/>
    </row>
    <row r="1283" spans="1:6" s="33" customFormat="1" ht="15.75">
      <c r="A1283" s="158"/>
      <c r="B1283" s="148"/>
      <c r="C1283" s="111"/>
      <c r="D1283" s="111"/>
      <c r="E1283" s="32"/>
      <c r="F1283"/>
    </row>
    <row r="1284" spans="1:6" s="33" customFormat="1" ht="15.75">
      <c r="A1284" s="158"/>
      <c r="B1284" s="148"/>
      <c r="C1284" s="111"/>
      <c r="D1284" s="111"/>
      <c r="E1284" s="32"/>
      <c r="F1284"/>
    </row>
    <row r="1285" spans="1:6" s="33" customFormat="1" ht="15.75">
      <c r="A1285" s="158"/>
      <c r="B1285" s="148"/>
      <c r="C1285" s="111"/>
      <c r="D1285" s="111"/>
      <c r="E1285" s="32"/>
      <c r="F1285"/>
    </row>
    <row r="1286" spans="1:6" s="33" customFormat="1" ht="15.75">
      <c r="A1286" s="158"/>
      <c r="B1286" s="148"/>
      <c r="C1286" s="111"/>
      <c r="D1286" s="111"/>
      <c r="E1286" s="32"/>
      <c r="F1286"/>
    </row>
    <row r="1287" spans="1:6" s="33" customFormat="1" ht="15.75">
      <c r="A1287" s="158"/>
      <c r="B1287" s="148"/>
      <c r="C1287" s="111"/>
      <c r="D1287" s="111"/>
      <c r="E1287" s="32"/>
      <c r="F1287"/>
    </row>
    <row r="1288" spans="1:6" s="33" customFormat="1" ht="15.75">
      <c r="A1288" s="158"/>
      <c r="B1288" s="148"/>
      <c r="C1288" s="111"/>
      <c r="D1288" s="111"/>
      <c r="E1288" s="32"/>
      <c r="F1288"/>
    </row>
    <row r="1289" spans="1:6" s="33" customFormat="1" ht="15.75">
      <c r="A1289" s="158"/>
      <c r="B1289" s="148"/>
      <c r="C1289" s="111"/>
      <c r="D1289" s="111"/>
      <c r="E1289" s="32"/>
      <c r="F1289"/>
    </row>
    <row r="1290" spans="1:6" s="33" customFormat="1" ht="15.75">
      <c r="A1290" s="158"/>
      <c r="B1290" s="148"/>
      <c r="C1290" s="111"/>
      <c r="D1290" s="111"/>
      <c r="E1290" s="32"/>
      <c r="F1290"/>
    </row>
    <row r="1291" spans="1:6" s="33" customFormat="1" ht="15.75">
      <c r="A1291" s="158"/>
      <c r="B1291" s="148"/>
      <c r="C1291" s="111"/>
      <c r="D1291" s="111"/>
      <c r="E1291" s="32"/>
      <c r="F1291"/>
    </row>
    <row r="1292" spans="1:6" s="33" customFormat="1" ht="15.75">
      <c r="A1292" s="158"/>
      <c r="B1292" s="148"/>
      <c r="C1292" s="111"/>
      <c r="D1292" s="111"/>
      <c r="E1292" s="32"/>
      <c r="F1292"/>
    </row>
    <row r="1293" spans="1:6" s="33" customFormat="1" ht="15.75">
      <c r="A1293" s="158"/>
      <c r="B1293" s="148"/>
      <c r="C1293" s="111"/>
      <c r="D1293" s="111"/>
      <c r="E1293" s="32"/>
      <c r="F1293"/>
    </row>
    <row r="1294" spans="1:6" s="33" customFormat="1" ht="15.75">
      <c r="A1294" s="158"/>
      <c r="B1294" s="148"/>
      <c r="C1294" s="111"/>
      <c r="D1294" s="111"/>
      <c r="E1294" s="32"/>
      <c r="F1294"/>
    </row>
    <row r="1295" spans="1:6" s="33" customFormat="1" ht="15.75">
      <c r="A1295" s="158"/>
      <c r="B1295" s="148"/>
      <c r="C1295" s="111"/>
      <c r="D1295" s="111"/>
      <c r="E1295" s="32"/>
      <c r="F1295"/>
    </row>
    <row r="1296" spans="1:6" s="33" customFormat="1" ht="15.75">
      <c r="A1296" s="158"/>
      <c r="B1296" s="148"/>
      <c r="C1296" s="111"/>
      <c r="D1296" s="111"/>
      <c r="E1296" s="32"/>
      <c r="F1296"/>
    </row>
    <row r="1297" spans="1:6" s="33" customFormat="1" ht="15.75">
      <c r="A1297" s="158"/>
      <c r="B1297" s="148"/>
      <c r="C1297" s="111"/>
      <c r="D1297" s="111"/>
      <c r="E1297" s="32"/>
      <c r="F1297"/>
    </row>
    <row r="1298" spans="1:6" s="33" customFormat="1" ht="15.75">
      <c r="A1298" s="158"/>
      <c r="B1298" s="148"/>
      <c r="C1298" s="111"/>
      <c r="D1298" s="111"/>
      <c r="E1298" s="32"/>
      <c r="F1298"/>
    </row>
    <row r="1299" spans="1:6" s="33" customFormat="1" ht="15.75">
      <c r="A1299" s="158"/>
      <c r="B1299" s="148"/>
      <c r="C1299" s="111"/>
      <c r="D1299" s="111"/>
      <c r="E1299" s="32"/>
      <c r="F1299"/>
    </row>
    <row r="1300" spans="1:6" s="33" customFormat="1" ht="15.75">
      <c r="A1300" s="158"/>
      <c r="B1300" s="148"/>
      <c r="C1300" s="111"/>
      <c r="D1300" s="111"/>
      <c r="E1300" s="32"/>
      <c r="F1300"/>
    </row>
    <row r="1301" spans="1:6" s="33" customFormat="1" ht="15.75">
      <c r="A1301" s="158"/>
      <c r="B1301" s="148"/>
      <c r="C1301" s="111"/>
      <c r="D1301" s="111"/>
      <c r="E1301" s="32"/>
      <c r="F1301"/>
    </row>
    <row r="1302" spans="1:6" s="33" customFormat="1" ht="15.75">
      <c r="A1302" s="158"/>
      <c r="B1302" s="148"/>
      <c r="C1302" s="111"/>
      <c r="D1302" s="111"/>
      <c r="E1302" s="32"/>
      <c r="F1302"/>
    </row>
    <row r="1303" spans="1:6" s="33" customFormat="1" ht="15.75">
      <c r="A1303" s="158"/>
      <c r="B1303" s="148"/>
      <c r="C1303" s="111"/>
      <c r="D1303" s="111"/>
      <c r="E1303" s="32"/>
      <c r="F1303"/>
    </row>
    <row r="1304" spans="1:6" s="33" customFormat="1" ht="15.75">
      <c r="A1304" s="158"/>
      <c r="B1304" s="148"/>
      <c r="C1304" s="111"/>
      <c r="D1304" s="111"/>
      <c r="E1304" s="32"/>
      <c r="F1304"/>
    </row>
    <row r="1305" spans="1:6" s="33" customFormat="1" ht="15.75">
      <c r="A1305" s="158"/>
      <c r="B1305" s="148"/>
      <c r="C1305" s="111"/>
      <c r="D1305" s="111"/>
      <c r="E1305" s="32"/>
      <c r="F1305"/>
    </row>
    <row r="1306" spans="1:6" s="33" customFormat="1" ht="15.75">
      <c r="A1306" s="158"/>
      <c r="B1306" s="148"/>
      <c r="C1306" s="111"/>
      <c r="D1306" s="111"/>
      <c r="E1306" s="32"/>
      <c r="F1306"/>
    </row>
    <row r="1307" spans="1:6" s="33" customFormat="1" ht="15.75">
      <c r="A1307" s="158"/>
      <c r="B1307" s="148"/>
      <c r="C1307" s="111"/>
      <c r="D1307" s="111"/>
      <c r="E1307" s="32"/>
      <c r="F1307"/>
    </row>
    <row r="1308" spans="1:6" s="33" customFormat="1" ht="15.75">
      <c r="A1308" s="158"/>
      <c r="B1308" s="148"/>
      <c r="C1308" s="111"/>
      <c r="D1308" s="111"/>
      <c r="E1308" s="32"/>
      <c r="F1308"/>
    </row>
    <row r="1309" spans="1:6" s="33" customFormat="1" ht="15.75">
      <c r="A1309" s="158"/>
      <c r="B1309" s="148"/>
      <c r="C1309" s="111"/>
      <c r="D1309" s="111"/>
      <c r="E1309" s="32"/>
      <c r="F1309"/>
    </row>
    <row r="1310" spans="1:6" s="33" customFormat="1" ht="15.75">
      <c r="A1310" s="158"/>
      <c r="B1310" s="148"/>
      <c r="C1310" s="111"/>
      <c r="D1310" s="111"/>
      <c r="E1310" s="32"/>
      <c r="F1310"/>
    </row>
    <row r="1311" spans="1:6" s="33" customFormat="1" ht="15.75">
      <c r="A1311" s="158"/>
      <c r="B1311" s="148"/>
      <c r="C1311" s="111"/>
      <c r="D1311" s="111"/>
      <c r="E1311" s="32"/>
      <c r="F1311"/>
    </row>
    <row r="1312" spans="1:6" s="33" customFormat="1" ht="15.75">
      <c r="A1312" s="158"/>
      <c r="B1312" s="148"/>
      <c r="C1312" s="111"/>
      <c r="D1312" s="111"/>
      <c r="E1312" s="32"/>
      <c r="F1312"/>
    </row>
    <row r="1313" spans="1:6" s="33" customFormat="1" ht="15.75">
      <c r="A1313" s="158"/>
      <c r="B1313" s="148"/>
      <c r="C1313" s="111"/>
      <c r="D1313" s="111"/>
      <c r="E1313" s="32"/>
      <c r="F1313"/>
    </row>
    <row r="1314" spans="1:6" s="33" customFormat="1" ht="15.75">
      <c r="A1314" s="158"/>
      <c r="B1314" s="148"/>
      <c r="C1314" s="111"/>
      <c r="D1314" s="111"/>
      <c r="E1314" s="32"/>
      <c r="F1314"/>
    </row>
    <row r="1315" spans="1:6" s="33" customFormat="1" ht="15.75">
      <c r="A1315" s="158"/>
      <c r="B1315" s="148"/>
      <c r="C1315" s="111"/>
      <c r="D1315" s="111"/>
      <c r="E1315" s="32"/>
      <c r="F1315"/>
    </row>
    <row r="1316" spans="1:6" s="33" customFormat="1" ht="15.75">
      <c r="A1316" s="158"/>
      <c r="B1316" s="148"/>
      <c r="C1316" s="111"/>
      <c r="D1316" s="111"/>
      <c r="E1316" s="32"/>
      <c r="F1316"/>
    </row>
    <row r="1317" spans="1:6" s="33" customFormat="1" ht="15.75">
      <c r="A1317" s="158"/>
      <c r="B1317" s="148"/>
      <c r="C1317" s="111"/>
      <c r="D1317" s="111"/>
      <c r="E1317" s="32"/>
      <c r="F1317"/>
    </row>
    <row r="1318" spans="1:6" s="33" customFormat="1" ht="15.75">
      <c r="A1318" s="158"/>
      <c r="B1318" s="148"/>
      <c r="C1318" s="111"/>
      <c r="D1318" s="111"/>
      <c r="E1318" s="32"/>
      <c r="F1318"/>
    </row>
    <row r="1319" spans="1:6" s="33" customFormat="1" ht="15.75">
      <c r="A1319" s="158"/>
      <c r="B1319" s="148"/>
      <c r="C1319" s="111"/>
      <c r="D1319" s="111"/>
      <c r="E1319" s="32"/>
      <c r="F1319"/>
    </row>
    <row r="1320" spans="1:6" s="33" customFormat="1" ht="15.75">
      <c r="A1320" s="158"/>
      <c r="B1320" s="148"/>
      <c r="C1320" s="111"/>
      <c r="D1320" s="111"/>
      <c r="E1320" s="32"/>
      <c r="F1320"/>
    </row>
    <row r="1321" spans="1:6" s="33" customFormat="1" ht="15.75">
      <c r="A1321" s="158"/>
      <c r="B1321" s="148"/>
      <c r="C1321" s="111"/>
      <c r="D1321" s="111"/>
      <c r="E1321" s="32"/>
      <c r="F1321"/>
    </row>
    <row r="1322" spans="1:6" s="33" customFormat="1" ht="15.75">
      <c r="A1322" s="158"/>
      <c r="B1322" s="148"/>
      <c r="C1322" s="111"/>
      <c r="D1322" s="111"/>
      <c r="E1322" s="32"/>
      <c r="F1322"/>
    </row>
    <row r="1323" spans="1:6" s="33" customFormat="1" ht="15.75">
      <c r="A1323" s="158"/>
      <c r="B1323" s="148"/>
      <c r="C1323" s="111"/>
      <c r="D1323" s="111"/>
      <c r="E1323" s="32"/>
      <c r="F1323"/>
    </row>
    <row r="1324" spans="1:6" s="33" customFormat="1" ht="15.75">
      <c r="A1324" s="158"/>
      <c r="B1324" s="148"/>
      <c r="C1324" s="111"/>
      <c r="D1324" s="111"/>
      <c r="E1324" s="32"/>
      <c r="F1324"/>
    </row>
    <row r="1325" spans="1:6" s="33" customFormat="1" ht="15.75">
      <c r="A1325" s="158"/>
      <c r="B1325" s="148"/>
      <c r="C1325" s="111"/>
      <c r="D1325" s="111"/>
      <c r="E1325" s="32"/>
      <c r="F1325"/>
    </row>
    <row r="1326" spans="1:6" s="33" customFormat="1" ht="15.75">
      <c r="A1326" s="158"/>
      <c r="B1326" s="148"/>
      <c r="C1326" s="111"/>
      <c r="D1326" s="111"/>
      <c r="E1326" s="32"/>
      <c r="F1326"/>
    </row>
    <row r="1327" spans="1:6" s="33" customFormat="1" ht="15.75">
      <c r="A1327" s="158"/>
      <c r="B1327" s="148"/>
      <c r="C1327" s="111"/>
      <c r="D1327" s="111"/>
      <c r="E1327" s="32"/>
      <c r="F1327"/>
    </row>
    <row r="1328" spans="1:6" s="33" customFormat="1" ht="15.75">
      <c r="A1328" s="158"/>
      <c r="B1328" s="148"/>
      <c r="C1328" s="111"/>
      <c r="D1328" s="111"/>
      <c r="E1328" s="32"/>
      <c r="F1328"/>
    </row>
    <row r="1329" spans="1:6" s="33" customFormat="1" ht="15.75">
      <c r="A1329" s="158"/>
      <c r="B1329" s="148"/>
      <c r="C1329" s="111"/>
      <c r="D1329" s="111"/>
      <c r="E1329" s="32"/>
      <c r="F1329"/>
    </row>
    <row r="1330" spans="1:6" s="33" customFormat="1" ht="15.75">
      <c r="A1330" s="158"/>
      <c r="B1330" s="148"/>
      <c r="C1330" s="111"/>
      <c r="D1330" s="111"/>
      <c r="E1330" s="32"/>
      <c r="F1330"/>
    </row>
    <row r="1331" spans="1:6" s="33" customFormat="1" ht="15.75">
      <c r="A1331" s="158"/>
      <c r="B1331" s="148"/>
      <c r="C1331" s="111"/>
      <c r="D1331" s="111"/>
      <c r="E1331" s="32"/>
      <c r="F1331"/>
    </row>
    <row r="1332" spans="1:6" s="33" customFormat="1" ht="15.75">
      <c r="A1332" s="158"/>
      <c r="B1332" s="148"/>
      <c r="C1332" s="111"/>
      <c r="D1332" s="111"/>
      <c r="E1332" s="32"/>
      <c r="F1332"/>
    </row>
    <row r="1333" spans="1:6" s="33" customFormat="1" ht="15.75">
      <c r="A1333" s="158"/>
      <c r="B1333" s="148"/>
      <c r="C1333" s="111"/>
      <c r="D1333" s="111"/>
      <c r="E1333" s="32"/>
      <c r="F1333"/>
    </row>
    <row r="1334" spans="1:6" s="33" customFormat="1" ht="15.75">
      <c r="A1334" s="158"/>
      <c r="B1334" s="148"/>
      <c r="C1334" s="111"/>
      <c r="D1334" s="111"/>
      <c r="E1334" s="32"/>
      <c r="F1334"/>
    </row>
    <row r="1335" spans="1:6" s="33" customFormat="1" ht="15.75">
      <c r="A1335" s="158"/>
      <c r="B1335" s="148"/>
      <c r="C1335" s="111"/>
      <c r="D1335" s="111"/>
      <c r="E1335" s="32"/>
      <c r="F1335"/>
    </row>
    <row r="1336" spans="1:6" s="33" customFormat="1" ht="15.75">
      <c r="A1336" s="158"/>
      <c r="B1336" s="148"/>
      <c r="C1336" s="111"/>
      <c r="D1336" s="111"/>
      <c r="E1336" s="32"/>
      <c r="F1336"/>
    </row>
    <row r="1337" spans="1:6" s="33" customFormat="1" ht="15.75">
      <c r="A1337" s="158"/>
      <c r="B1337" s="148"/>
      <c r="C1337" s="111"/>
      <c r="D1337" s="111"/>
      <c r="E1337" s="32"/>
      <c r="F1337"/>
    </row>
    <row r="1338" spans="1:6" s="33" customFormat="1" ht="15.75">
      <c r="A1338" s="158"/>
      <c r="B1338" s="148"/>
      <c r="C1338" s="111"/>
      <c r="D1338" s="111"/>
      <c r="E1338" s="32"/>
      <c r="F1338"/>
    </row>
    <row r="1339" spans="1:6" s="33" customFormat="1" ht="15.75">
      <c r="A1339" s="158"/>
      <c r="B1339" s="148"/>
      <c r="C1339" s="111"/>
      <c r="D1339" s="111"/>
      <c r="E1339" s="32"/>
      <c r="F1339"/>
    </row>
    <row r="1340" spans="1:6" s="33" customFormat="1" ht="15.75">
      <c r="A1340" s="158"/>
      <c r="B1340" s="148"/>
      <c r="C1340" s="111"/>
      <c r="D1340" s="111"/>
      <c r="E1340" s="32"/>
      <c r="F1340"/>
    </row>
    <row r="1341" spans="1:6" s="33" customFormat="1" ht="15.75">
      <c r="A1341" s="158"/>
      <c r="B1341" s="148"/>
      <c r="C1341" s="111"/>
      <c r="D1341" s="111"/>
      <c r="E1341" s="32"/>
      <c r="F1341"/>
    </row>
    <row r="1342" spans="1:6" s="33" customFormat="1" ht="15.75">
      <c r="A1342" s="158"/>
      <c r="B1342" s="148"/>
      <c r="C1342" s="111"/>
      <c r="D1342" s="111"/>
      <c r="E1342" s="32"/>
      <c r="F1342"/>
    </row>
    <row r="1343" spans="1:6" s="33" customFormat="1" ht="15.75">
      <c r="A1343" s="158"/>
      <c r="B1343" s="148"/>
      <c r="C1343" s="111"/>
      <c r="D1343" s="111"/>
      <c r="E1343" s="32"/>
      <c r="F1343"/>
    </row>
    <row r="1344" spans="1:6" s="33" customFormat="1" ht="15.75">
      <c r="A1344" s="158"/>
      <c r="B1344" s="148"/>
      <c r="C1344" s="111"/>
      <c r="D1344" s="111"/>
      <c r="E1344" s="32"/>
      <c r="F1344"/>
    </row>
    <row r="1345" spans="1:6" s="33" customFormat="1" ht="15.75">
      <c r="A1345" s="158"/>
      <c r="B1345" s="148"/>
      <c r="C1345" s="111"/>
      <c r="D1345" s="111"/>
      <c r="E1345" s="32"/>
      <c r="F1345"/>
    </row>
    <row r="1346" spans="1:6" s="33" customFormat="1" ht="15.75">
      <c r="A1346" s="158"/>
      <c r="B1346" s="148"/>
      <c r="C1346" s="111"/>
      <c r="D1346" s="111"/>
      <c r="E1346" s="32"/>
      <c r="F1346"/>
    </row>
    <row r="1347" spans="1:6" s="33" customFormat="1" ht="15.75">
      <c r="A1347" s="158"/>
      <c r="B1347" s="148"/>
      <c r="C1347" s="111"/>
      <c r="D1347" s="111"/>
      <c r="E1347" s="32"/>
      <c r="F1347"/>
    </row>
    <row r="1348" spans="1:6" s="33" customFormat="1" ht="15.75">
      <c r="A1348" s="158"/>
      <c r="B1348" s="148"/>
      <c r="C1348" s="111"/>
      <c r="D1348" s="111"/>
      <c r="E1348" s="32"/>
      <c r="F1348"/>
    </row>
    <row r="1349" spans="1:6" s="33" customFormat="1" ht="15.75">
      <c r="A1349" s="158"/>
      <c r="B1349" s="148"/>
      <c r="C1349" s="111"/>
      <c r="D1349" s="111"/>
      <c r="E1349" s="32"/>
      <c r="F1349"/>
    </row>
    <row r="1350" spans="1:6" s="33" customFormat="1" ht="15.75">
      <c r="A1350" s="158"/>
      <c r="B1350" s="148"/>
      <c r="C1350" s="111"/>
      <c r="D1350" s="111"/>
      <c r="E1350" s="32"/>
      <c r="F1350"/>
    </row>
    <row r="1351" spans="1:6" s="33" customFormat="1" ht="15.75">
      <c r="A1351" s="158"/>
      <c r="B1351" s="148"/>
      <c r="C1351" s="111"/>
      <c r="D1351" s="111"/>
      <c r="E1351" s="32"/>
      <c r="F1351"/>
    </row>
    <row r="1352" spans="1:6" s="33" customFormat="1" ht="15.75">
      <c r="A1352" s="158"/>
      <c r="B1352" s="148"/>
      <c r="C1352" s="111"/>
      <c r="D1352" s="111"/>
      <c r="E1352" s="32"/>
      <c r="F1352"/>
    </row>
    <row r="1353" spans="1:6" s="33" customFormat="1" ht="15.75">
      <c r="A1353" s="158"/>
      <c r="B1353" s="148"/>
      <c r="C1353" s="111"/>
      <c r="D1353" s="111"/>
      <c r="E1353" s="32"/>
      <c r="F1353"/>
    </row>
    <row r="1354" spans="1:6" s="33" customFormat="1" ht="15.75">
      <c r="A1354" s="158"/>
      <c r="B1354" s="148"/>
      <c r="C1354" s="111"/>
      <c r="D1354" s="111"/>
      <c r="E1354" s="32"/>
      <c r="F1354"/>
    </row>
    <row r="1355" spans="1:6" s="33" customFormat="1" ht="15.75">
      <c r="A1355" s="158"/>
      <c r="B1355" s="148"/>
      <c r="C1355" s="111"/>
      <c r="D1355" s="111"/>
      <c r="E1355" s="32"/>
      <c r="F1355"/>
    </row>
    <row r="1356" spans="1:6" s="33" customFormat="1" ht="15.75">
      <c r="A1356" s="158"/>
      <c r="B1356" s="148"/>
      <c r="C1356" s="111"/>
      <c r="D1356" s="111"/>
      <c r="E1356" s="32"/>
      <c r="F1356"/>
    </row>
    <row r="1357" spans="1:6" s="33" customFormat="1" ht="15.75">
      <c r="A1357" s="158"/>
      <c r="B1357" s="148"/>
      <c r="C1357" s="111"/>
      <c r="D1357" s="111"/>
      <c r="E1357" s="32"/>
      <c r="F1357"/>
    </row>
    <row r="1358" spans="1:6" s="33" customFormat="1" ht="15.75">
      <c r="A1358" s="158"/>
      <c r="B1358" s="148"/>
      <c r="C1358" s="111"/>
      <c r="D1358" s="111"/>
      <c r="E1358" s="32"/>
      <c r="F1358"/>
    </row>
    <row r="1359" spans="1:6" s="33" customFormat="1" ht="15.75">
      <c r="A1359" s="158"/>
      <c r="B1359" s="148"/>
      <c r="C1359" s="111"/>
      <c r="D1359" s="111"/>
      <c r="E1359" s="32"/>
      <c r="F1359"/>
    </row>
    <row r="1360" spans="1:6" s="33" customFormat="1" ht="15.75">
      <c r="A1360" s="158"/>
      <c r="B1360" s="148"/>
      <c r="C1360" s="111"/>
      <c r="D1360" s="111"/>
      <c r="E1360" s="32"/>
      <c r="F1360"/>
    </row>
    <row r="1361" spans="1:6" s="33" customFormat="1" ht="15.75">
      <c r="A1361" s="158"/>
      <c r="B1361" s="148"/>
      <c r="C1361" s="111"/>
      <c r="D1361" s="111"/>
      <c r="E1361" s="32"/>
      <c r="F1361"/>
    </row>
    <row r="1362" spans="1:6" s="33" customFormat="1" ht="15.75">
      <c r="A1362" s="158"/>
      <c r="B1362" s="148"/>
      <c r="C1362" s="111"/>
      <c r="D1362" s="111"/>
      <c r="E1362" s="32"/>
      <c r="F1362"/>
    </row>
    <row r="1363" spans="1:6" s="33" customFormat="1" ht="15.75">
      <c r="A1363" s="158"/>
      <c r="B1363" s="148"/>
      <c r="C1363" s="111"/>
      <c r="D1363" s="111"/>
      <c r="E1363" s="32"/>
      <c r="F1363"/>
    </row>
    <row r="1364" spans="1:6" s="33" customFormat="1" ht="15.75">
      <c r="A1364" s="158"/>
      <c r="B1364" s="148"/>
      <c r="C1364" s="111"/>
      <c r="D1364" s="111"/>
      <c r="E1364" s="32"/>
      <c r="F1364"/>
    </row>
    <row r="1365" spans="1:6" s="33" customFormat="1" ht="15.75">
      <c r="A1365" s="158"/>
      <c r="B1365" s="148"/>
      <c r="C1365" s="111"/>
      <c r="D1365" s="111"/>
      <c r="E1365" s="32"/>
      <c r="F1365"/>
    </row>
    <row r="1366" spans="1:6" s="33" customFormat="1" ht="15.75">
      <c r="A1366" s="158"/>
      <c r="B1366" s="148"/>
      <c r="C1366" s="111"/>
      <c r="D1366" s="111"/>
      <c r="E1366" s="32"/>
      <c r="F1366"/>
    </row>
    <row r="1367" spans="1:6" s="33" customFormat="1" ht="15.75">
      <c r="A1367" s="158"/>
      <c r="B1367" s="148"/>
      <c r="C1367" s="111"/>
      <c r="D1367" s="111"/>
      <c r="E1367" s="32"/>
      <c r="F1367"/>
    </row>
    <row r="1368" spans="1:6" s="33" customFormat="1" ht="15.75">
      <c r="A1368" s="158"/>
      <c r="B1368" s="148"/>
      <c r="C1368" s="111"/>
      <c r="D1368" s="111"/>
      <c r="E1368" s="32"/>
      <c r="F1368"/>
    </row>
    <row r="1369" spans="1:6" s="33" customFormat="1" ht="15.75">
      <c r="A1369" s="158"/>
      <c r="B1369" s="148"/>
      <c r="C1369" s="111"/>
      <c r="D1369" s="111"/>
      <c r="E1369" s="32"/>
      <c r="F1369"/>
    </row>
    <row r="1370" spans="1:6" s="33" customFormat="1" ht="15.75">
      <c r="A1370" s="158"/>
      <c r="B1370" s="148"/>
      <c r="C1370" s="111"/>
      <c r="D1370" s="111"/>
      <c r="E1370" s="32"/>
      <c r="F1370"/>
    </row>
    <row r="1371" spans="1:6" s="33" customFormat="1" ht="15.75">
      <c r="A1371" s="158"/>
      <c r="B1371" s="148"/>
      <c r="C1371" s="111"/>
      <c r="D1371" s="111"/>
      <c r="E1371" s="32"/>
      <c r="F1371"/>
    </row>
    <row r="1372" spans="1:6" s="33" customFormat="1" ht="15.75">
      <c r="A1372" s="158"/>
      <c r="B1372" s="148"/>
      <c r="C1372" s="111"/>
      <c r="D1372" s="111"/>
      <c r="E1372" s="32"/>
      <c r="F1372"/>
    </row>
    <row r="1373" spans="1:6" s="33" customFormat="1" ht="15.75">
      <c r="A1373" s="158"/>
      <c r="B1373" s="148"/>
      <c r="C1373" s="111"/>
      <c r="D1373" s="111"/>
      <c r="E1373" s="32"/>
      <c r="F1373"/>
    </row>
    <row r="1374" spans="1:6" s="33" customFormat="1" ht="15.75">
      <c r="A1374" s="158"/>
      <c r="B1374" s="148"/>
      <c r="C1374" s="111"/>
      <c r="D1374" s="111"/>
      <c r="E1374" s="32"/>
      <c r="F1374"/>
    </row>
    <row r="1375" spans="1:6" s="33" customFormat="1" ht="15.75">
      <c r="A1375" s="158"/>
      <c r="B1375" s="148"/>
      <c r="C1375" s="111"/>
      <c r="D1375" s="111"/>
      <c r="E1375" s="32"/>
      <c r="F1375"/>
    </row>
    <row r="1376" spans="1:6" s="33" customFormat="1" ht="15.75">
      <c r="A1376" s="158"/>
      <c r="B1376" s="148"/>
      <c r="C1376" s="111"/>
      <c r="D1376" s="111"/>
      <c r="E1376" s="32"/>
      <c r="F1376"/>
    </row>
    <row r="1377" spans="1:6" s="33" customFormat="1" ht="15.75">
      <c r="A1377" s="158"/>
      <c r="B1377" s="148"/>
      <c r="C1377" s="111"/>
      <c r="D1377" s="111"/>
      <c r="E1377" s="32"/>
      <c r="F1377"/>
    </row>
    <row r="1378" spans="1:6" s="33" customFormat="1" ht="15.75">
      <c r="A1378" s="158"/>
      <c r="B1378" s="148"/>
      <c r="C1378" s="111"/>
      <c r="D1378" s="111"/>
      <c r="E1378" s="32"/>
      <c r="F1378"/>
    </row>
    <row r="1379" spans="1:6" s="33" customFormat="1" ht="15.75">
      <c r="A1379" s="158"/>
      <c r="B1379" s="148"/>
      <c r="C1379" s="111"/>
      <c r="D1379" s="111"/>
      <c r="E1379" s="32"/>
      <c r="F1379"/>
    </row>
    <row r="1380" spans="1:6" s="33" customFormat="1" ht="15.75">
      <c r="A1380" s="158"/>
      <c r="B1380" s="148"/>
      <c r="C1380" s="111"/>
      <c r="D1380" s="111"/>
      <c r="E1380" s="32"/>
      <c r="F1380"/>
    </row>
    <row r="1381" spans="1:6" s="33" customFormat="1" ht="15.75">
      <c r="A1381" s="158"/>
      <c r="B1381" s="148"/>
      <c r="C1381" s="111"/>
      <c r="D1381" s="111"/>
      <c r="E1381" s="32"/>
      <c r="F1381"/>
    </row>
    <row r="1382" spans="1:6" s="33" customFormat="1" ht="15.75">
      <c r="A1382" s="158"/>
      <c r="B1382" s="148"/>
      <c r="C1382" s="111"/>
      <c r="D1382" s="111"/>
      <c r="E1382" s="32"/>
      <c r="F1382"/>
    </row>
    <row r="1383" spans="1:6" s="33" customFormat="1" ht="15.75">
      <c r="A1383" s="158"/>
      <c r="B1383" s="148"/>
      <c r="C1383" s="111"/>
      <c r="D1383" s="111"/>
      <c r="E1383" s="32"/>
      <c r="F1383"/>
    </row>
    <row r="1384" spans="1:6" s="33" customFormat="1" ht="15.75">
      <c r="A1384" s="158"/>
      <c r="B1384" s="148"/>
      <c r="C1384" s="111"/>
      <c r="D1384" s="111"/>
      <c r="E1384" s="32"/>
      <c r="F1384"/>
    </row>
    <row r="1385" spans="1:6" s="33" customFormat="1" ht="15.75">
      <c r="A1385" s="158"/>
      <c r="B1385" s="148"/>
      <c r="C1385" s="111"/>
      <c r="D1385" s="111"/>
      <c r="E1385" s="32"/>
      <c r="F1385"/>
    </row>
    <row r="1386" spans="1:6" s="33" customFormat="1" ht="15.75">
      <c r="A1386" s="158"/>
      <c r="B1386" s="148"/>
      <c r="C1386" s="111"/>
      <c r="D1386" s="111"/>
      <c r="E1386" s="32"/>
      <c r="F1386"/>
    </row>
    <row r="1387" spans="1:6" s="33" customFormat="1" ht="15.75">
      <c r="A1387" s="158"/>
      <c r="B1387" s="148"/>
      <c r="C1387" s="111"/>
      <c r="D1387" s="111"/>
      <c r="E1387" s="32"/>
      <c r="F1387"/>
    </row>
    <row r="1388" spans="1:6" s="33" customFormat="1" ht="15.75">
      <c r="A1388" s="158"/>
      <c r="B1388" s="148"/>
      <c r="C1388" s="111"/>
      <c r="D1388" s="111"/>
      <c r="E1388" s="32"/>
      <c r="F1388"/>
    </row>
    <row r="1389" spans="1:6" s="33" customFormat="1" ht="15.75">
      <c r="A1389" s="158"/>
      <c r="B1389" s="148"/>
      <c r="C1389" s="111"/>
      <c r="D1389" s="111"/>
      <c r="E1389" s="32"/>
      <c r="F1389"/>
    </row>
    <row r="1390" spans="1:6" s="33" customFormat="1" ht="15.75">
      <c r="A1390" s="158"/>
      <c r="B1390" s="148"/>
      <c r="C1390" s="111"/>
      <c r="D1390" s="111"/>
      <c r="E1390" s="32"/>
      <c r="F1390"/>
    </row>
    <row r="1391" spans="1:6" s="33" customFormat="1" ht="15.75">
      <c r="A1391" s="158"/>
      <c r="B1391" s="148"/>
      <c r="C1391" s="111"/>
      <c r="D1391" s="111"/>
      <c r="E1391" s="32"/>
      <c r="F1391"/>
    </row>
    <row r="1392" spans="1:6" s="33" customFormat="1" ht="15.75">
      <c r="A1392" s="158"/>
      <c r="B1392" s="148"/>
      <c r="C1392" s="111"/>
      <c r="D1392" s="111"/>
      <c r="E1392" s="32"/>
      <c r="F1392"/>
    </row>
    <row r="1393" spans="1:6" s="33" customFormat="1" ht="15.75">
      <c r="A1393" s="158"/>
      <c r="B1393" s="148"/>
      <c r="C1393" s="111"/>
      <c r="D1393" s="111"/>
      <c r="E1393" s="32"/>
      <c r="F1393"/>
    </row>
    <row r="1394" spans="1:6" s="33" customFormat="1" ht="15.75">
      <c r="A1394" s="158"/>
      <c r="B1394" s="148"/>
      <c r="C1394" s="111"/>
      <c r="D1394" s="111"/>
      <c r="E1394" s="32"/>
      <c r="F1394"/>
    </row>
    <row r="1395" spans="1:6" s="33" customFormat="1" ht="15.75">
      <c r="A1395" s="158"/>
      <c r="B1395" s="148"/>
      <c r="C1395" s="111"/>
      <c r="D1395" s="111"/>
      <c r="E1395" s="32"/>
      <c r="F1395"/>
    </row>
    <row r="1396" spans="1:6" s="33" customFormat="1" ht="15.75">
      <c r="A1396" s="158"/>
      <c r="B1396" s="148"/>
      <c r="C1396" s="111"/>
      <c r="D1396" s="111"/>
      <c r="E1396" s="32"/>
      <c r="F1396"/>
    </row>
    <row r="1397" spans="1:6" s="33" customFormat="1" ht="15.75">
      <c r="A1397" s="158"/>
      <c r="B1397" s="148"/>
      <c r="C1397" s="111"/>
      <c r="D1397" s="111"/>
      <c r="E1397" s="32"/>
      <c r="F1397"/>
    </row>
    <row r="1398" spans="1:6" s="33" customFormat="1" ht="15.75">
      <c r="A1398" s="158"/>
      <c r="B1398" s="148"/>
      <c r="C1398" s="111"/>
      <c r="D1398" s="111"/>
      <c r="E1398" s="32"/>
      <c r="F1398"/>
    </row>
    <row r="1399" spans="1:6" s="33" customFormat="1" ht="15.75">
      <c r="A1399" s="158"/>
      <c r="B1399" s="148"/>
      <c r="C1399" s="111"/>
      <c r="D1399" s="111"/>
      <c r="E1399" s="32"/>
      <c r="F1399"/>
    </row>
    <row r="1400" spans="1:6" s="33" customFormat="1" ht="15.75">
      <c r="A1400" s="158"/>
      <c r="B1400" s="148"/>
      <c r="C1400" s="111"/>
      <c r="D1400" s="111"/>
      <c r="E1400" s="32"/>
      <c r="F1400"/>
    </row>
    <row r="1401" spans="1:6" s="33" customFormat="1" ht="15.75">
      <c r="A1401" s="158"/>
      <c r="B1401" s="148"/>
      <c r="C1401" s="111"/>
      <c r="D1401" s="111"/>
      <c r="E1401" s="32"/>
      <c r="F1401"/>
    </row>
    <row r="1402" spans="1:6" s="33" customFormat="1" ht="15.75">
      <c r="A1402" s="158"/>
      <c r="B1402" s="148"/>
      <c r="C1402" s="111"/>
      <c r="D1402" s="111"/>
      <c r="E1402" s="32"/>
      <c r="F1402"/>
    </row>
    <row r="1403" spans="1:6" s="33" customFormat="1" ht="15.75">
      <c r="A1403" s="158"/>
      <c r="B1403" s="148"/>
      <c r="C1403" s="111"/>
      <c r="D1403" s="111"/>
      <c r="E1403" s="32"/>
      <c r="F1403"/>
    </row>
    <row r="1404" spans="1:6" s="33" customFormat="1" ht="15.75">
      <c r="A1404" s="158"/>
      <c r="B1404" s="148"/>
      <c r="C1404" s="111"/>
      <c r="D1404" s="111"/>
      <c r="E1404" s="32"/>
      <c r="F1404"/>
    </row>
    <row r="1405" spans="1:6" s="33" customFormat="1" ht="15.75">
      <c r="A1405" s="158"/>
      <c r="B1405" s="148"/>
      <c r="C1405" s="111"/>
      <c r="D1405" s="111"/>
      <c r="E1405" s="32"/>
      <c r="F1405"/>
    </row>
    <row r="1406" spans="1:6" s="33" customFormat="1" ht="15.75">
      <c r="A1406" s="158"/>
      <c r="B1406" s="148"/>
      <c r="C1406" s="111"/>
      <c r="D1406" s="111"/>
      <c r="E1406" s="32"/>
      <c r="F1406"/>
    </row>
    <row r="1407" spans="1:6" s="33" customFormat="1" ht="15.75">
      <c r="A1407" s="158"/>
      <c r="B1407" s="148"/>
      <c r="C1407" s="111"/>
      <c r="D1407" s="111"/>
      <c r="E1407" s="32"/>
      <c r="F1407"/>
    </row>
    <row r="1408" spans="1:6" s="33" customFormat="1" ht="15.75">
      <c r="A1408" s="158"/>
      <c r="B1408" s="148"/>
      <c r="C1408" s="111"/>
      <c r="D1408" s="111"/>
      <c r="E1408" s="32"/>
      <c r="F1408"/>
    </row>
    <row r="1409" spans="1:6" s="33" customFormat="1" ht="15.75">
      <c r="A1409" s="158"/>
      <c r="B1409" s="148"/>
      <c r="C1409" s="111"/>
      <c r="D1409" s="111"/>
      <c r="E1409" s="32"/>
      <c r="F1409"/>
    </row>
    <row r="1410" spans="1:6" s="33" customFormat="1" ht="15.75">
      <c r="A1410" s="158"/>
      <c r="B1410" s="148"/>
      <c r="C1410" s="111"/>
      <c r="D1410" s="111"/>
      <c r="E1410" s="32"/>
      <c r="F1410"/>
    </row>
    <row r="1411" spans="1:6" s="33" customFormat="1" ht="15.75">
      <c r="A1411" s="158"/>
      <c r="B1411" s="148"/>
      <c r="C1411" s="111"/>
      <c r="D1411" s="111"/>
      <c r="E1411" s="32"/>
      <c r="F1411"/>
    </row>
    <row r="1412" spans="1:6" s="33" customFormat="1" ht="15.75">
      <c r="A1412" s="158"/>
      <c r="B1412" s="148"/>
      <c r="C1412" s="111"/>
      <c r="D1412" s="111"/>
      <c r="E1412" s="32"/>
      <c r="F1412"/>
    </row>
    <row r="1413" spans="1:6" s="33" customFormat="1" ht="15.75">
      <c r="A1413" s="158"/>
      <c r="B1413" s="148"/>
      <c r="C1413" s="111"/>
      <c r="D1413" s="111"/>
      <c r="E1413" s="32"/>
      <c r="F1413"/>
    </row>
    <row r="1414" spans="1:6" s="33" customFormat="1" ht="15.75">
      <c r="A1414" s="158"/>
      <c r="B1414" s="148"/>
      <c r="C1414" s="111"/>
      <c r="D1414" s="111"/>
      <c r="E1414" s="32"/>
      <c r="F1414"/>
    </row>
    <row r="1415" spans="1:6" s="33" customFormat="1" ht="15.75">
      <c r="A1415" s="158"/>
      <c r="B1415" s="148"/>
      <c r="C1415" s="111"/>
      <c r="D1415" s="111"/>
      <c r="E1415" s="32"/>
      <c r="F1415"/>
    </row>
    <row r="1416" spans="1:6" s="33" customFormat="1" ht="15.75">
      <c r="A1416" s="158"/>
      <c r="B1416" s="148"/>
      <c r="C1416" s="111"/>
      <c r="D1416" s="111"/>
      <c r="E1416" s="32"/>
      <c r="F1416"/>
    </row>
    <row r="1417" spans="1:6" s="33" customFormat="1" ht="15.75">
      <c r="A1417" s="158"/>
      <c r="B1417" s="148"/>
      <c r="C1417" s="111"/>
      <c r="D1417" s="111"/>
      <c r="E1417" s="32"/>
      <c r="F1417"/>
    </row>
    <row r="1418" spans="1:6" s="33" customFormat="1" ht="15.75">
      <c r="A1418" s="158"/>
      <c r="B1418" s="148"/>
      <c r="C1418" s="111"/>
      <c r="D1418" s="111"/>
      <c r="E1418" s="32"/>
      <c r="F1418"/>
    </row>
    <row r="1419" spans="1:6" s="33" customFormat="1" ht="15.75">
      <c r="A1419" s="158"/>
      <c r="B1419" s="148"/>
      <c r="C1419" s="111"/>
      <c r="D1419" s="111"/>
      <c r="E1419" s="32"/>
      <c r="F1419"/>
    </row>
    <row r="1420" spans="1:6" s="33" customFormat="1" ht="15.75">
      <c r="A1420" s="158"/>
      <c r="B1420" s="148"/>
      <c r="C1420" s="111"/>
      <c r="D1420" s="111"/>
      <c r="E1420" s="32"/>
      <c r="F1420"/>
    </row>
    <row r="1421" spans="1:6" s="33" customFormat="1" ht="15.75">
      <c r="A1421" s="158"/>
      <c r="B1421" s="148"/>
      <c r="C1421" s="111"/>
      <c r="D1421" s="111"/>
      <c r="E1421" s="32"/>
      <c r="F1421"/>
    </row>
    <row r="1422" spans="1:6" s="33" customFormat="1" ht="15.75">
      <c r="A1422" s="158"/>
      <c r="B1422" s="148"/>
      <c r="C1422" s="111"/>
      <c r="D1422" s="111"/>
      <c r="E1422" s="32"/>
      <c r="F1422"/>
    </row>
    <row r="1423" spans="1:6" s="33" customFormat="1" ht="15.75">
      <c r="A1423" s="158"/>
      <c r="B1423" s="148"/>
      <c r="C1423" s="111"/>
      <c r="D1423" s="111"/>
      <c r="E1423" s="32"/>
      <c r="F1423"/>
    </row>
    <row r="1424" spans="1:6" s="33" customFormat="1" ht="15.75">
      <c r="A1424" s="158"/>
      <c r="B1424" s="148"/>
      <c r="C1424" s="111"/>
      <c r="D1424" s="111"/>
      <c r="E1424" s="32"/>
      <c r="F1424"/>
    </row>
    <row r="1425" spans="1:6" s="33" customFormat="1" ht="15.75">
      <c r="A1425" s="158"/>
      <c r="B1425" s="148"/>
      <c r="C1425" s="111"/>
      <c r="D1425" s="111"/>
      <c r="E1425" s="32"/>
      <c r="F1425"/>
    </row>
    <row r="1426" spans="1:6" s="33" customFormat="1" ht="15.75">
      <c r="A1426" s="158"/>
      <c r="B1426" s="148"/>
      <c r="C1426" s="111"/>
      <c r="D1426" s="111"/>
      <c r="E1426" s="32"/>
      <c r="F1426"/>
    </row>
    <row r="1427" spans="1:6" s="33" customFormat="1" ht="15.75">
      <c r="A1427" s="158"/>
      <c r="B1427" s="148"/>
      <c r="C1427" s="111"/>
      <c r="D1427" s="111"/>
      <c r="E1427" s="32"/>
      <c r="F1427"/>
    </row>
    <row r="1428" spans="1:6" s="33" customFormat="1" ht="15.75">
      <c r="A1428" s="158"/>
      <c r="B1428" s="148"/>
      <c r="C1428" s="111"/>
      <c r="D1428" s="111"/>
      <c r="E1428" s="32"/>
      <c r="F1428"/>
    </row>
    <row r="1429" spans="1:6" s="33" customFormat="1" ht="15.75">
      <c r="A1429" s="158"/>
      <c r="B1429" s="148"/>
      <c r="C1429" s="111"/>
      <c r="D1429" s="111"/>
      <c r="E1429" s="32"/>
      <c r="F1429"/>
    </row>
    <row r="1430" spans="1:6" s="33" customFormat="1" ht="15.75">
      <c r="A1430" s="158"/>
      <c r="B1430" s="148"/>
      <c r="C1430" s="111"/>
      <c r="D1430" s="111"/>
      <c r="E1430" s="32"/>
      <c r="F1430"/>
    </row>
    <row r="1431" spans="1:6" s="33" customFormat="1" ht="15.75">
      <c r="A1431" s="158"/>
      <c r="B1431" s="148"/>
      <c r="C1431" s="111"/>
      <c r="D1431" s="111"/>
      <c r="E1431" s="32"/>
      <c r="F1431"/>
    </row>
    <row r="1432" spans="1:6" s="33" customFormat="1" ht="15.75">
      <c r="A1432" s="158"/>
      <c r="B1432" s="148"/>
      <c r="C1432" s="111"/>
      <c r="D1432" s="111"/>
      <c r="E1432" s="32"/>
      <c r="F1432"/>
    </row>
    <row r="1433" spans="1:6" s="33" customFormat="1" ht="15.75">
      <c r="A1433" s="158"/>
      <c r="B1433" s="148"/>
      <c r="C1433" s="111"/>
      <c r="D1433" s="111"/>
      <c r="E1433" s="32"/>
      <c r="F1433"/>
    </row>
    <row r="1434" spans="1:6" s="33" customFormat="1" ht="15.75">
      <c r="A1434" s="158"/>
      <c r="B1434" s="148"/>
      <c r="C1434" s="111"/>
      <c r="D1434" s="111"/>
      <c r="E1434" s="32"/>
      <c r="F1434"/>
    </row>
    <row r="1435" spans="1:6" s="33" customFormat="1" ht="15.75">
      <c r="A1435" s="158"/>
      <c r="B1435" s="148"/>
      <c r="C1435" s="111"/>
      <c r="D1435" s="111"/>
      <c r="E1435" s="32"/>
      <c r="F1435"/>
    </row>
    <row r="1436" spans="1:6" s="33" customFormat="1" ht="15.75">
      <c r="A1436" s="158"/>
      <c r="B1436" s="148"/>
      <c r="C1436" s="111"/>
      <c r="D1436" s="111"/>
      <c r="E1436" s="32"/>
      <c r="F1436"/>
    </row>
    <row r="1437" spans="1:6" s="33" customFormat="1" ht="15.75">
      <c r="A1437" s="158"/>
      <c r="B1437" s="148"/>
      <c r="C1437" s="111"/>
      <c r="D1437" s="111"/>
      <c r="E1437" s="32"/>
      <c r="F1437"/>
    </row>
    <row r="1438" spans="1:6" s="33" customFormat="1" ht="15.75">
      <c r="A1438" s="158"/>
      <c r="B1438" s="148"/>
      <c r="C1438" s="111"/>
      <c r="D1438" s="111"/>
      <c r="E1438" s="32"/>
      <c r="F1438"/>
    </row>
    <row r="1439" spans="1:6" s="33" customFormat="1" ht="15.75">
      <c r="A1439" s="158"/>
      <c r="B1439" s="148"/>
      <c r="C1439" s="111"/>
      <c r="D1439" s="111"/>
      <c r="E1439" s="32"/>
      <c r="F1439"/>
    </row>
    <row r="1440" spans="1:6" s="33" customFormat="1" ht="15.75">
      <c r="A1440" s="158"/>
      <c r="B1440" s="148"/>
      <c r="C1440" s="111"/>
      <c r="D1440" s="111"/>
      <c r="E1440" s="32"/>
      <c r="F1440"/>
    </row>
    <row r="1441" spans="1:6" s="33" customFormat="1" ht="15.75">
      <c r="A1441" s="158"/>
      <c r="B1441" s="148"/>
      <c r="C1441" s="111"/>
      <c r="D1441" s="111"/>
      <c r="E1441" s="32"/>
      <c r="F1441"/>
    </row>
    <row r="1442" spans="1:6" s="33" customFormat="1" ht="15.75">
      <c r="A1442" s="158"/>
      <c r="B1442" s="148"/>
      <c r="C1442" s="111"/>
      <c r="D1442" s="111"/>
      <c r="E1442" s="32"/>
      <c r="F1442"/>
    </row>
    <row r="1443" spans="1:6" s="33" customFormat="1" ht="15.75">
      <c r="A1443" s="158"/>
      <c r="B1443" s="148"/>
      <c r="C1443" s="111"/>
      <c r="D1443" s="111"/>
      <c r="E1443" s="32"/>
      <c r="F1443"/>
    </row>
    <row r="1444" spans="1:6" s="33" customFormat="1" ht="15.75">
      <c r="A1444" s="158"/>
      <c r="B1444" s="148"/>
      <c r="C1444" s="111"/>
      <c r="D1444" s="111"/>
      <c r="E1444" s="32"/>
      <c r="F1444"/>
    </row>
    <row r="1445" spans="1:6" s="33" customFormat="1" ht="15.75">
      <c r="A1445" s="158"/>
      <c r="B1445" s="148"/>
      <c r="C1445" s="111"/>
      <c r="D1445" s="111"/>
      <c r="E1445" s="32"/>
      <c r="F1445"/>
    </row>
    <row r="1446" spans="1:6" s="33" customFormat="1" ht="15.75">
      <c r="A1446" s="158"/>
      <c r="B1446" s="148"/>
      <c r="C1446" s="111"/>
      <c r="D1446" s="111"/>
      <c r="E1446" s="32"/>
      <c r="F1446"/>
    </row>
    <row r="1447" spans="1:6" s="33" customFormat="1" ht="15.75">
      <c r="A1447" s="158"/>
      <c r="B1447" s="148"/>
      <c r="C1447" s="111"/>
      <c r="D1447" s="111"/>
      <c r="E1447" s="32"/>
      <c r="F1447"/>
    </row>
    <row r="1448" spans="1:6" s="33" customFormat="1" ht="15.75">
      <c r="A1448" s="158"/>
      <c r="B1448" s="148"/>
      <c r="C1448" s="111"/>
      <c r="D1448" s="111"/>
      <c r="E1448" s="32"/>
      <c r="F1448"/>
    </row>
    <row r="1449" spans="1:6" s="33" customFormat="1" ht="15.75">
      <c r="A1449" s="158"/>
      <c r="B1449" s="148"/>
      <c r="C1449" s="111"/>
      <c r="D1449" s="111"/>
      <c r="E1449" s="32"/>
      <c r="F1449"/>
    </row>
    <row r="1450" spans="1:6" s="33" customFormat="1" ht="15.75">
      <c r="A1450" s="158"/>
      <c r="B1450" s="148"/>
      <c r="C1450" s="111"/>
      <c r="D1450" s="111"/>
      <c r="E1450" s="32"/>
      <c r="F1450"/>
    </row>
    <row r="1451" spans="1:6" s="33" customFormat="1" ht="15.75">
      <c r="A1451" s="158"/>
      <c r="B1451" s="148"/>
      <c r="C1451" s="111"/>
      <c r="D1451" s="111"/>
      <c r="E1451" s="32"/>
      <c r="F1451"/>
    </row>
    <row r="1452" spans="1:6" s="33" customFormat="1" ht="15.75">
      <c r="A1452" s="158"/>
      <c r="B1452" s="148"/>
      <c r="C1452" s="111"/>
      <c r="D1452" s="111"/>
      <c r="E1452" s="32"/>
      <c r="F1452"/>
    </row>
    <row r="1453" spans="1:6" s="33" customFormat="1" ht="15.75">
      <c r="A1453" s="158"/>
      <c r="B1453" s="148"/>
      <c r="C1453" s="111"/>
      <c r="D1453" s="111"/>
      <c r="E1453" s="32"/>
      <c r="F1453"/>
    </row>
    <row r="1454" spans="1:6" s="33" customFormat="1" ht="15.75">
      <c r="A1454" s="158"/>
      <c r="B1454" s="148"/>
      <c r="C1454" s="111"/>
      <c r="D1454" s="111"/>
      <c r="E1454" s="32"/>
      <c r="F1454"/>
    </row>
    <row r="1455" spans="1:6" s="33" customFormat="1" ht="15.75">
      <c r="A1455" s="158"/>
      <c r="B1455" s="148"/>
      <c r="C1455" s="111"/>
      <c r="D1455" s="111"/>
      <c r="E1455" s="32"/>
      <c r="F1455"/>
    </row>
    <row r="1456" spans="1:6" s="33" customFormat="1" ht="15.75">
      <c r="A1456" s="158"/>
      <c r="B1456" s="148"/>
      <c r="C1456" s="111"/>
      <c r="D1456" s="111"/>
      <c r="E1456" s="32"/>
      <c r="F1456"/>
    </row>
    <row r="1457" spans="1:6" s="33" customFormat="1" ht="15.75">
      <c r="A1457" s="158"/>
      <c r="B1457" s="148"/>
      <c r="C1457" s="111"/>
      <c r="D1457" s="111"/>
      <c r="E1457" s="32"/>
      <c r="F1457"/>
    </row>
    <row r="1458" spans="1:6" s="33" customFormat="1" ht="15.75">
      <c r="A1458" s="158"/>
      <c r="B1458" s="148"/>
      <c r="C1458" s="111"/>
      <c r="D1458" s="111"/>
      <c r="E1458" s="32"/>
      <c r="F1458"/>
    </row>
    <row r="1459" spans="1:6" s="33" customFormat="1" ht="15.75">
      <c r="A1459" s="158"/>
      <c r="B1459" s="148"/>
      <c r="C1459" s="111"/>
      <c r="D1459" s="111"/>
      <c r="E1459" s="32"/>
      <c r="F1459"/>
    </row>
    <row r="1460" spans="1:6" s="33" customFormat="1" ht="15.75">
      <c r="A1460" s="158"/>
      <c r="B1460" s="148"/>
      <c r="C1460" s="111"/>
      <c r="D1460" s="111"/>
      <c r="E1460" s="32"/>
      <c r="F1460"/>
    </row>
    <row r="1461" spans="1:6" s="33" customFormat="1" ht="15.75">
      <c r="A1461" s="158"/>
      <c r="B1461" s="148"/>
      <c r="C1461" s="111"/>
      <c r="D1461" s="111"/>
      <c r="E1461" s="32"/>
      <c r="F1461"/>
    </row>
    <row r="1462" spans="1:6" s="33" customFormat="1" ht="15.75">
      <c r="A1462" s="158"/>
      <c r="B1462" s="148"/>
      <c r="C1462" s="111"/>
      <c r="D1462" s="111"/>
      <c r="E1462" s="32"/>
      <c r="F1462"/>
    </row>
    <row r="1463" spans="1:6" s="33" customFormat="1" ht="15.75">
      <c r="A1463" s="158"/>
      <c r="B1463" s="148"/>
      <c r="C1463" s="111"/>
      <c r="D1463" s="111"/>
      <c r="E1463" s="32"/>
      <c r="F1463"/>
    </row>
    <row r="1464" spans="1:6" s="33" customFormat="1" ht="15.75">
      <c r="A1464" s="158"/>
      <c r="B1464" s="148"/>
      <c r="C1464" s="111"/>
      <c r="D1464" s="111"/>
      <c r="E1464" s="32"/>
      <c r="F1464"/>
    </row>
    <row r="1465" spans="1:6" s="33" customFormat="1" ht="15.75">
      <c r="A1465" s="158"/>
      <c r="B1465" s="148"/>
      <c r="C1465" s="111"/>
      <c r="D1465" s="111"/>
      <c r="E1465" s="32"/>
      <c r="F1465"/>
    </row>
    <row r="1466" spans="1:6" s="33" customFormat="1" ht="15.75">
      <c r="A1466" s="158"/>
      <c r="B1466" s="148"/>
      <c r="C1466" s="111"/>
      <c r="D1466" s="111"/>
      <c r="E1466" s="32"/>
      <c r="F1466"/>
    </row>
    <row r="1467" spans="1:6" s="33" customFormat="1" ht="15.75">
      <c r="A1467" s="158"/>
      <c r="B1467" s="148"/>
      <c r="C1467" s="111"/>
      <c r="D1467" s="111"/>
      <c r="E1467" s="32"/>
      <c r="F1467"/>
    </row>
    <row r="1468" spans="1:6" s="33" customFormat="1" ht="15.75">
      <c r="A1468" s="158"/>
      <c r="B1468" s="148"/>
      <c r="C1468" s="111"/>
      <c r="D1468" s="111"/>
      <c r="E1468" s="32"/>
      <c r="F1468"/>
    </row>
    <row r="1469" spans="1:6" s="33" customFormat="1" ht="15.75">
      <c r="A1469" s="158"/>
      <c r="B1469" s="148"/>
      <c r="C1469" s="111"/>
      <c r="D1469" s="111"/>
      <c r="E1469" s="32"/>
      <c r="F1469"/>
    </row>
    <row r="1470" spans="1:6" s="33" customFormat="1" ht="15.75">
      <c r="A1470" s="158"/>
      <c r="B1470" s="148"/>
      <c r="C1470" s="111"/>
      <c r="D1470" s="111"/>
      <c r="E1470" s="32"/>
      <c r="F1470"/>
    </row>
    <row r="1471" spans="1:6" s="33" customFormat="1" ht="15.75">
      <c r="A1471" s="158"/>
      <c r="B1471" s="148"/>
      <c r="C1471" s="111"/>
      <c r="D1471" s="111"/>
      <c r="E1471" s="32"/>
      <c r="F1471"/>
    </row>
    <row r="1472" spans="1:6" s="33" customFormat="1" ht="15.75">
      <c r="A1472" s="158"/>
      <c r="B1472" s="148"/>
      <c r="C1472" s="111"/>
      <c r="D1472" s="111"/>
      <c r="E1472" s="32"/>
      <c r="F1472"/>
    </row>
    <row r="1473" spans="1:6" s="33" customFormat="1" ht="15.75">
      <c r="A1473" s="158"/>
      <c r="B1473" s="148"/>
      <c r="C1473" s="111"/>
      <c r="D1473" s="111"/>
      <c r="E1473" s="32"/>
      <c r="F1473"/>
    </row>
    <row r="1474" spans="1:6" s="33" customFormat="1" ht="15.75">
      <c r="A1474" s="158"/>
      <c r="B1474" s="148"/>
      <c r="C1474" s="111"/>
      <c r="D1474" s="111"/>
      <c r="E1474" s="32"/>
      <c r="F1474"/>
    </row>
    <row r="1475" spans="1:6" s="33" customFormat="1" ht="15.75">
      <c r="A1475" s="158"/>
      <c r="B1475" s="148"/>
      <c r="C1475" s="111"/>
      <c r="D1475" s="111"/>
      <c r="E1475" s="32"/>
      <c r="F1475"/>
    </row>
    <row r="1476" spans="1:6" s="33" customFormat="1" ht="15.75">
      <c r="A1476" s="158"/>
      <c r="B1476" s="148"/>
      <c r="C1476" s="111"/>
      <c r="D1476" s="111"/>
      <c r="E1476" s="32"/>
      <c r="F1476"/>
    </row>
    <row r="1477" spans="1:6" s="33" customFormat="1" ht="15.75">
      <c r="A1477" s="158"/>
      <c r="B1477" s="148"/>
      <c r="C1477" s="111"/>
      <c r="D1477" s="111"/>
      <c r="E1477" s="32"/>
      <c r="F1477"/>
    </row>
    <row r="1478" spans="1:6" s="33" customFormat="1" ht="15.75">
      <c r="A1478" s="158"/>
      <c r="B1478" s="148"/>
      <c r="C1478" s="111"/>
      <c r="D1478" s="111"/>
      <c r="E1478" s="32"/>
      <c r="F1478"/>
    </row>
    <row r="1479" spans="1:6" s="33" customFormat="1" ht="15.75">
      <c r="A1479" s="158"/>
      <c r="B1479" s="148"/>
      <c r="C1479" s="111"/>
      <c r="D1479" s="111"/>
      <c r="E1479" s="32"/>
      <c r="F1479"/>
    </row>
    <row r="1480" spans="1:6" s="33" customFormat="1" ht="15.75">
      <c r="A1480" s="158"/>
      <c r="B1480" s="148"/>
      <c r="C1480" s="111"/>
      <c r="D1480" s="111"/>
      <c r="E1480" s="32"/>
      <c r="F1480"/>
    </row>
    <row r="1481" spans="1:6" s="33" customFormat="1" ht="15.75">
      <c r="A1481" s="158"/>
      <c r="B1481" s="148"/>
      <c r="C1481" s="111"/>
      <c r="D1481" s="111"/>
      <c r="E1481" s="32"/>
      <c r="F1481"/>
    </row>
    <row r="1482" spans="1:6" s="33" customFormat="1" ht="15.75">
      <c r="A1482" s="158"/>
      <c r="B1482" s="148"/>
      <c r="C1482" s="111"/>
      <c r="D1482" s="111"/>
      <c r="E1482" s="32"/>
      <c r="F1482"/>
    </row>
    <row r="1483" spans="1:6" s="33" customFormat="1" ht="15.75">
      <c r="A1483" s="158"/>
      <c r="B1483" s="148"/>
      <c r="C1483" s="111"/>
      <c r="D1483" s="111"/>
      <c r="E1483" s="32"/>
      <c r="F1483"/>
    </row>
    <row r="1484" spans="1:6" s="33" customFormat="1" ht="15.75">
      <c r="A1484" s="158"/>
      <c r="B1484" s="148"/>
      <c r="C1484" s="111"/>
      <c r="D1484" s="111"/>
      <c r="E1484" s="32"/>
      <c r="F1484"/>
    </row>
    <row r="1485" spans="1:6" s="33" customFormat="1" ht="15.75">
      <c r="A1485" s="158"/>
      <c r="B1485" s="148"/>
      <c r="C1485" s="111"/>
      <c r="D1485" s="111"/>
      <c r="E1485" s="32"/>
      <c r="F1485"/>
    </row>
    <row r="1486" spans="1:6" s="33" customFormat="1" ht="15.75">
      <c r="A1486" s="158"/>
      <c r="B1486" s="148"/>
      <c r="C1486" s="111"/>
      <c r="D1486" s="111"/>
      <c r="E1486" s="32"/>
      <c r="F1486"/>
    </row>
    <row r="1487" spans="1:6" s="33" customFormat="1" ht="15.75">
      <c r="A1487" s="158"/>
      <c r="B1487" s="148"/>
      <c r="C1487" s="111"/>
      <c r="D1487" s="111"/>
      <c r="E1487" s="32"/>
      <c r="F1487"/>
    </row>
    <row r="1488" spans="1:6" s="33" customFormat="1" ht="15.75">
      <c r="A1488" s="158"/>
      <c r="B1488" s="148"/>
      <c r="C1488" s="111"/>
      <c r="D1488" s="111"/>
      <c r="E1488" s="32"/>
      <c r="F1488"/>
    </row>
    <row r="1489" spans="1:6" s="33" customFormat="1" ht="15.75">
      <c r="A1489" s="158"/>
      <c r="B1489" s="148"/>
      <c r="C1489" s="111"/>
      <c r="D1489" s="111"/>
      <c r="E1489" s="32"/>
      <c r="F1489"/>
    </row>
    <row r="1490" spans="1:6" s="33" customFormat="1" ht="15.75">
      <c r="A1490" s="158"/>
      <c r="B1490" s="148"/>
      <c r="C1490" s="111"/>
      <c r="D1490" s="111"/>
      <c r="E1490" s="32"/>
      <c r="F1490"/>
    </row>
    <row r="1491" spans="1:6" s="33" customFormat="1" ht="15.75">
      <c r="A1491" s="158"/>
      <c r="B1491" s="148"/>
      <c r="C1491" s="111"/>
      <c r="D1491" s="111"/>
      <c r="E1491" s="32"/>
      <c r="F1491"/>
    </row>
    <row r="1492" spans="1:6" s="33" customFormat="1" ht="15.75">
      <c r="A1492" s="158"/>
      <c r="B1492" s="148"/>
      <c r="C1492" s="111"/>
      <c r="D1492" s="111"/>
      <c r="E1492" s="32"/>
      <c r="F1492"/>
    </row>
    <row r="1493" spans="1:6" s="33" customFormat="1" ht="15.75">
      <c r="A1493" s="158"/>
      <c r="B1493" s="148"/>
      <c r="C1493" s="111"/>
      <c r="D1493" s="111"/>
      <c r="E1493" s="32"/>
      <c r="F1493"/>
    </row>
    <row r="1494" spans="1:6" s="33" customFormat="1" ht="15.75">
      <c r="A1494" s="158"/>
      <c r="B1494" s="148"/>
      <c r="C1494" s="111"/>
      <c r="D1494" s="111"/>
      <c r="E1494" s="32"/>
      <c r="F1494"/>
    </row>
    <row r="1495" spans="1:6" s="33" customFormat="1" ht="15.75">
      <c r="A1495" s="158"/>
      <c r="B1495" s="148"/>
      <c r="C1495" s="111"/>
      <c r="D1495" s="111"/>
      <c r="E1495" s="32"/>
      <c r="F1495"/>
    </row>
    <row r="1496" spans="1:6" s="33" customFormat="1" ht="15.75">
      <c r="A1496" s="158"/>
      <c r="B1496" s="148"/>
      <c r="C1496" s="111"/>
      <c r="D1496" s="111"/>
      <c r="E1496" s="32"/>
      <c r="F1496"/>
    </row>
    <row r="1497" spans="1:6" s="33" customFormat="1" ht="15.75">
      <c r="A1497" s="158"/>
      <c r="B1497" s="148"/>
      <c r="C1497" s="111"/>
      <c r="D1497" s="111"/>
      <c r="E1497" s="32"/>
      <c r="F1497"/>
    </row>
    <row r="1498" spans="1:6" s="33" customFormat="1" ht="15.75">
      <c r="A1498" s="158"/>
      <c r="B1498" s="148"/>
      <c r="C1498" s="111"/>
      <c r="D1498" s="111"/>
      <c r="E1498" s="32"/>
      <c r="F1498"/>
    </row>
    <row r="1499" spans="1:6" s="33" customFormat="1" ht="15.75">
      <c r="A1499" s="158"/>
      <c r="B1499" s="148"/>
      <c r="C1499" s="111"/>
      <c r="D1499" s="111"/>
      <c r="E1499" s="32"/>
      <c r="F1499"/>
    </row>
    <row r="1500" spans="1:6" s="33" customFormat="1" ht="15.75">
      <c r="A1500" s="158"/>
      <c r="B1500" s="148"/>
      <c r="C1500" s="111"/>
      <c r="D1500" s="111"/>
      <c r="E1500" s="32"/>
      <c r="F1500"/>
    </row>
    <row r="1501" spans="1:6" s="33" customFormat="1" ht="15.75">
      <c r="A1501" s="158"/>
      <c r="B1501" s="148"/>
      <c r="C1501" s="111"/>
      <c r="D1501" s="111"/>
      <c r="E1501" s="32"/>
      <c r="F1501"/>
    </row>
    <row r="1502" spans="1:6" s="33" customFormat="1" ht="15.75">
      <c r="A1502" s="158"/>
      <c r="B1502" s="148"/>
      <c r="C1502" s="111"/>
      <c r="D1502" s="111"/>
      <c r="E1502" s="32"/>
      <c r="F1502"/>
    </row>
    <row r="1503" spans="1:6" s="33" customFormat="1" ht="15.75">
      <c r="A1503" s="158"/>
      <c r="B1503" s="148"/>
      <c r="C1503" s="111"/>
      <c r="D1503" s="111"/>
      <c r="E1503" s="32"/>
      <c r="F1503"/>
    </row>
    <row r="1504" spans="1:6" s="33" customFormat="1" ht="15.75">
      <c r="A1504" s="158"/>
      <c r="B1504" s="148"/>
      <c r="C1504" s="111"/>
      <c r="D1504" s="111"/>
      <c r="E1504" s="32"/>
      <c r="F1504"/>
    </row>
    <row r="1505" spans="1:6" s="33" customFormat="1" ht="15.75">
      <c r="A1505" s="158"/>
      <c r="B1505" s="148"/>
      <c r="C1505" s="111"/>
      <c r="D1505" s="111"/>
      <c r="E1505" s="32"/>
      <c r="F1505"/>
    </row>
    <row r="1506" spans="1:6" s="33" customFormat="1" ht="15.75">
      <c r="A1506" s="158"/>
      <c r="B1506" s="148"/>
      <c r="C1506" s="111"/>
      <c r="D1506" s="111"/>
      <c r="E1506" s="32"/>
      <c r="F1506"/>
    </row>
    <row r="1507" spans="1:6" s="33" customFormat="1" ht="15.75">
      <c r="A1507" s="158"/>
      <c r="B1507" s="148"/>
      <c r="C1507" s="111"/>
      <c r="D1507" s="111"/>
      <c r="E1507" s="32"/>
      <c r="F1507"/>
    </row>
    <row r="1508" spans="1:6" s="33" customFormat="1" ht="15.75">
      <c r="A1508" s="158"/>
      <c r="B1508" s="148"/>
      <c r="C1508" s="111"/>
      <c r="D1508" s="111"/>
      <c r="E1508" s="32"/>
      <c r="F1508"/>
    </row>
    <row r="1509" spans="1:6" s="33" customFormat="1" ht="15.75">
      <c r="A1509" s="158"/>
      <c r="B1509" s="148"/>
      <c r="C1509" s="111"/>
      <c r="D1509" s="111"/>
      <c r="E1509" s="32"/>
      <c r="F1509"/>
    </row>
    <row r="1510" spans="1:6" s="33" customFormat="1" ht="15.75">
      <c r="A1510" s="158"/>
      <c r="B1510" s="148"/>
      <c r="C1510" s="111"/>
      <c r="D1510" s="111"/>
      <c r="E1510" s="32"/>
      <c r="F1510"/>
    </row>
    <row r="1511" spans="1:6" s="33" customFormat="1" ht="15.75">
      <c r="A1511" s="158"/>
      <c r="B1511" s="148"/>
      <c r="C1511" s="111"/>
      <c r="D1511" s="111"/>
      <c r="E1511" s="32"/>
      <c r="F1511"/>
    </row>
    <row r="1512" spans="1:6" s="33" customFormat="1" ht="15.75">
      <c r="A1512" s="158"/>
      <c r="B1512" s="148"/>
      <c r="C1512" s="111"/>
      <c r="D1512" s="111"/>
      <c r="E1512" s="32"/>
      <c r="F1512"/>
    </row>
    <row r="1513" spans="1:6" s="33" customFormat="1" ht="15.75">
      <c r="A1513" s="158"/>
      <c r="B1513" s="148"/>
      <c r="C1513" s="111"/>
      <c r="D1513" s="111"/>
      <c r="E1513" s="32"/>
      <c r="F1513"/>
    </row>
    <row r="1514" spans="1:6" s="33" customFormat="1" ht="15.75">
      <c r="A1514" s="158"/>
      <c r="B1514" s="148"/>
      <c r="C1514" s="111"/>
      <c r="D1514" s="111"/>
      <c r="E1514" s="32"/>
      <c r="F1514"/>
    </row>
    <row r="1515" spans="1:6" s="33" customFormat="1" ht="15.75">
      <c r="A1515" s="158"/>
      <c r="B1515" s="148"/>
      <c r="C1515" s="111"/>
      <c r="D1515" s="111"/>
      <c r="E1515" s="32"/>
      <c r="F1515"/>
    </row>
    <row r="1516" spans="1:6" s="33" customFormat="1" ht="15.75">
      <c r="A1516" s="158"/>
      <c r="B1516" s="148"/>
      <c r="C1516" s="111"/>
      <c r="D1516" s="111"/>
      <c r="E1516" s="32"/>
      <c r="F1516"/>
    </row>
    <row r="1517" spans="1:6" s="33" customFormat="1" ht="15.75">
      <c r="A1517" s="158"/>
      <c r="B1517" s="148"/>
      <c r="C1517" s="111"/>
      <c r="D1517" s="111"/>
      <c r="E1517" s="32"/>
      <c r="F1517"/>
    </row>
    <row r="1518" spans="1:6" s="33" customFormat="1" ht="15.75">
      <c r="A1518" s="158"/>
      <c r="B1518" s="148"/>
      <c r="C1518" s="111"/>
      <c r="D1518" s="111"/>
      <c r="E1518" s="32"/>
      <c r="F1518"/>
    </row>
    <row r="1519" spans="1:6" s="33" customFormat="1" ht="15.75">
      <c r="A1519" s="158"/>
      <c r="B1519" s="148"/>
      <c r="C1519" s="111"/>
      <c r="D1519" s="111"/>
      <c r="E1519" s="32"/>
      <c r="F1519"/>
    </row>
    <row r="1520" spans="1:6" s="33" customFormat="1" ht="15.75">
      <c r="A1520" s="158"/>
      <c r="B1520" s="148"/>
      <c r="C1520" s="111"/>
      <c r="D1520" s="111"/>
      <c r="E1520" s="32"/>
      <c r="F1520"/>
    </row>
    <row r="1521" spans="1:6" s="33" customFormat="1" ht="15.75">
      <c r="A1521" s="158"/>
      <c r="B1521" s="148"/>
      <c r="C1521" s="111"/>
      <c r="D1521" s="111"/>
      <c r="E1521" s="32"/>
      <c r="F1521"/>
    </row>
    <row r="1522" spans="1:6" s="33" customFormat="1" ht="15.75">
      <c r="A1522" s="158"/>
      <c r="B1522" s="148"/>
      <c r="C1522" s="111"/>
      <c r="D1522" s="111"/>
      <c r="E1522" s="32"/>
      <c r="F1522"/>
    </row>
    <row r="1523" spans="1:6" s="33" customFormat="1" ht="15.75">
      <c r="A1523" s="158"/>
      <c r="B1523" s="148"/>
      <c r="C1523" s="111"/>
      <c r="D1523" s="111"/>
      <c r="E1523" s="32"/>
      <c r="F1523"/>
    </row>
    <row r="1524" spans="1:6" s="33" customFormat="1" ht="15.75">
      <c r="A1524" s="158"/>
      <c r="B1524" s="148"/>
      <c r="C1524" s="111"/>
      <c r="D1524" s="111"/>
      <c r="E1524" s="32"/>
      <c r="F1524"/>
    </row>
    <row r="1525" spans="1:6" s="33" customFormat="1" ht="15.75">
      <c r="A1525" s="158"/>
      <c r="B1525" s="148"/>
      <c r="C1525" s="111"/>
      <c r="D1525" s="111"/>
      <c r="E1525" s="32"/>
      <c r="F1525"/>
    </row>
    <row r="1526" spans="1:6" s="33" customFormat="1" ht="15.75">
      <c r="A1526" s="158"/>
      <c r="B1526" s="148"/>
      <c r="C1526" s="111"/>
      <c r="D1526" s="111"/>
      <c r="E1526" s="32"/>
      <c r="F1526"/>
    </row>
    <row r="1527" spans="1:6" s="33" customFormat="1" ht="15.75">
      <c r="A1527" s="158"/>
      <c r="B1527" s="148"/>
      <c r="C1527" s="111"/>
      <c r="D1527" s="111"/>
      <c r="E1527" s="32"/>
      <c r="F1527"/>
    </row>
    <row r="1528" spans="1:6" s="33" customFormat="1" ht="15.75">
      <c r="A1528" s="158"/>
      <c r="B1528" s="148"/>
      <c r="C1528" s="111"/>
      <c r="D1528" s="111"/>
      <c r="E1528" s="32"/>
      <c r="F1528"/>
    </row>
    <row r="1529" spans="1:6" s="33" customFormat="1" ht="15.75">
      <c r="A1529" s="158"/>
      <c r="B1529" s="148"/>
      <c r="C1529" s="111"/>
      <c r="D1529" s="111"/>
      <c r="E1529" s="32"/>
      <c r="F1529"/>
    </row>
    <row r="1530" spans="1:6" s="33" customFormat="1" ht="15.75">
      <c r="A1530" s="158"/>
      <c r="B1530" s="148"/>
      <c r="C1530" s="111"/>
      <c r="D1530" s="111"/>
      <c r="E1530" s="32"/>
      <c r="F1530"/>
    </row>
    <row r="1531" spans="1:6" s="33" customFormat="1" ht="15.75">
      <c r="A1531" s="158"/>
      <c r="B1531" s="148"/>
      <c r="C1531" s="111"/>
      <c r="D1531" s="111"/>
      <c r="E1531" s="32"/>
      <c r="F1531"/>
    </row>
    <row r="1532" spans="1:6" s="33" customFormat="1" ht="15.75">
      <c r="A1532" s="158"/>
      <c r="B1532" s="148"/>
      <c r="C1532" s="111"/>
      <c r="D1532" s="111"/>
      <c r="E1532" s="32"/>
      <c r="F1532"/>
    </row>
    <row r="1533" spans="1:6" s="33" customFormat="1" ht="15.75">
      <c r="A1533" s="158"/>
      <c r="B1533" s="148"/>
      <c r="C1533" s="111"/>
      <c r="D1533" s="111"/>
      <c r="E1533" s="32"/>
      <c r="F1533"/>
    </row>
    <row r="1534" spans="1:6" s="33" customFormat="1" ht="15.75">
      <c r="A1534" s="158"/>
      <c r="B1534" s="148"/>
      <c r="C1534" s="111"/>
      <c r="D1534" s="111"/>
      <c r="E1534" s="32"/>
      <c r="F1534"/>
    </row>
    <row r="1535" spans="1:6" s="33" customFormat="1" ht="15.75">
      <c r="A1535" s="158"/>
      <c r="B1535" s="148"/>
      <c r="C1535" s="111"/>
      <c r="D1535" s="111"/>
      <c r="E1535" s="32"/>
      <c r="F1535"/>
    </row>
    <row r="1536" spans="1:6" s="33" customFormat="1" ht="15.75">
      <c r="A1536" s="158"/>
      <c r="B1536" s="148"/>
      <c r="C1536" s="111"/>
      <c r="D1536" s="111"/>
      <c r="E1536" s="32"/>
      <c r="F1536"/>
    </row>
    <row r="1537" spans="1:6" s="33" customFormat="1" ht="15.75">
      <c r="A1537" s="158"/>
      <c r="B1537" s="148"/>
      <c r="C1537" s="111"/>
      <c r="D1537" s="111"/>
      <c r="E1537" s="32"/>
      <c r="F1537"/>
    </row>
    <row r="1538" spans="1:6" s="33" customFormat="1" ht="15.75">
      <c r="A1538" s="158"/>
      <c r="B1538" s="148"/>
      <c r="C1538" s="111"/>
      <c r="D1538" s="111"/>
      <c r="E1538" s="32"/>
      <c r="F1538"/>
    </row>
    <row r="1539" spans="1:6" s="33" customFormat="1" ht="15.75">
      <c r="A1539" s="158"/>
      <c r="B1539" s="148"/>
      <c r="C1539" s="111"/>
      <c r="D1539" s="111"/>
      <c r="E1539" s="32"/>
      <c r="F1539"/>
    </row>
    <row r="1540" spans="1:6" s="33" customFormat="1" ht="15.75">
      <c r="A1540" s="158"/>
      <c r="B1540" s="148"/>
      <c r="C1540" s="111"/>
      <c r="D1540" s="111"/>
      <c r="E1540" s="32"/>
      <c r="F1540"/>
    </row>
    <row r="1541" spans="1:6" s="33" customFormat="1" ht="15.75">
      <c r="A1541" s="158"/>
      <c r="B1541" s="148"/>
      <c r="C1541" s="111"/>
      <c r="D1541" s="111"/>
      <c r="E1541" s="32"/>
      <c r="F1541"/>
    </row>
    <row r="1542" spans="1:6" s="33" customFormat="1" ht="15.75">
      <c r="A1542" s="158"/>
      <c r="B1542" s="148"/>
      <c r="C1542" s="111"/>
      <c r="D1542" s="111"/>
      <c r="E1542" s="32"/>
      <c r="F1542"/>
    </row>
    <row r="1543" spans="1:6" s="33" customFormat="1" ht="15.75">
      <c r="A1543" s="158"/>
      <c r="B1543" s="148"/>
      <c r="C1543" s="111"/>
      <c r="D1543" s="111"/>
      <c r="E1543" s="32"/>
      <c r="F1543"/>
    </row>
    <row r="1544" spans="1:6" s="33" customFormat="1" ht="15.75">
      <c r="A1544" s="158"/>
      <c r="B1544" s="148"/>
      <c r="C1544" s="111"/>
      <c r="D1544" s="111"/>
      <c r="E1544" s="32"/>
      <c r="F1544"/>
    </row>
    <row r="1545" spans="1:6" s="33" customFormat="1" ht="15.75">
      <c r="A1545" s="158"/>
      <c r="B1545" s="148"/>
      <c r="C1545" s="111"/>
      <c r="D1545" s="111"/>
      <c r="E1545" s="32"/>
      <c r="F1545"/>
    </row>
    <row r="1546" spans="1:6" s="33" customFormat="1" ht="15.75">
      <c r="A1546" s="158"/>
      <c r="B1546" s="148"/>
      <c r="C1546" s="111"/>
      <c r="D1546" s="111"/>
      <c r="E1546" s="32"/>
      <c r="F1546"/>
    </row>
    <row r="1547" spans="1:6" s="33" customFormat="1" ht="15.75">
      <c r="A1547" s="158"/>
      <c r="B1547" s="148"/>
      <c r="C1547" s="111"/>
      <c r="D1547" s="111"/>
      <c r="E1547" s="32"/>
      <c r="F1547"/>
    </row>
    <row r="1548" spans="1:6" s="33" customFormat="1" ht="15.75">
      <c r="A1548" s="158"/>
      <c r="B1548" s="148"/>
      <c r="C1548" s="111"/>
      <c r="D1548" s="111"/>
      <c r="E1548" s="32"/>
      <c r="F1548"/>
    </row>
    <row r="1549" spans="1:6" s="33" customFormat="1" ht="15.75">
      <c r="A1549" s="158"/>
      <c r="B1549" s="148"/>
      <c r="C1549" s="111"/>
      <c r="D1549" s="111"/>
      <c r="E1549" s="32"/>
      <c r="F1549"/>
    </row>
    <row r="1550" spans="1:6" s="33" customFormat="1" ht="15.75">
      <c r="A1550" s="158"/>
      <c r="B1550" s="148"/>
      <c r="C1550" s="111"/>
      <c r="D1550" s="111"/>
      <c r="E1550" s="32"/>
      <c r="F1550"/>
    </row>
    <row r="1551" spans="1:6" s="33" customFormat="1" ht="15.75">
      <c r="A1551" s="158"/>
      <c r="B1551" s="148"/>
      <c r="C1551" s="111"/>
      <c r="D1551" s="111"/>
      <c r="E1551" s="32"/>
      <c r="F1551"/>
    </row>
    <row r="1552" spans="1:6" s="33" customFormat="1" ht="15.75">
      <c r="A1552" s="158"/>
      <c r="B1552" s="148"/>
      <c r="C1552" s="111"/>
      <c r="D1552" s="111"/>
      <c r="E1552" s="32"/>
      <c r="F1552"/>
    </row>
    <row r="1553" spans="1:6" s="33" customFormat="1" ht="15.75">
      <c r="A1553" s="158"/>
      <c r="B1553" s="148"/>
      <c r="C1553" s="111"/>
      <c r="D1553" s="111"/>
      <c r="E1553" s="32"/>
      <c r="F1553"/>
    </row>
    <row r="1554" spans="1:6" s="33" customFormat="1" ht="15.75">
      <c r="A1554" s="158"/>
      <c r="B1554" s="148"/>
      <c r="C1554" s="111"/>
      <c r="D1554" s="111"/>
      <c r="E1554" s="32"/>
      <c r="F1554"/>
    </row>
    <row r="1555" spans="1:6" s="33" customFormat="1" ht="15.75">
      <c r="A1555" s="158"/>
      <c r="B1555" s="148"/>
      <c r="C1555" s="111"/>
      <c r="D1555" s="111"/>
      <c r="E1555" s="32"/>
      <c r="F1555"/>
    </row>
    <row r="1556" spans="1:6" s="33" customFormat="1" ht="15.75">
      <c r="A1556" s="158"/>
      <c r="B1556" s="148"/>
      <c r="C1556" s="111"/>
      <c r="D1556" s="111"/>
      <c r="E1556" s="32"/>
      <c r="F1556"/>
    </row>
    <row r="1557" spans="1:6" s="33" customFormat="1" ht="15.75">
      <c r="A1557" s="158"/>
      <c r="B1557" s="148"/>
      <c r="C1557" s="111"/>
      <c r="D1557" s="111"/>
      <c r="E1557" s="32"/>
      <c r="F1557"/>
    </row>
    <row r="1558" spans="1:6" s="33" customFormat="1" ht="15.75">
      <c r="A1558" s="158"/>
      <c r="B1558" s="148"/>
      <c r="C1558" s="111"/>
      <c r="D1558" s="111"/>
      <c r="E1558" s="32"/>
      <c r="F1558"/>
    </row>
    <row r="1559" spans="1:6" s="33" customFormat="1" ht="15.75">
      <c r="A1559" s="158"/>
      <c r="B1559" s="148"/>
      <c r="C1559" s="111"/>
      <c r="D1559" s="111"/>
      <c r="E1559" s="32"/>
      <c r="F1559"/>
    </row>
    <row r="1560" spans="1:6" s="33" customFormat="1" ht="15.75">
      <c r="A1560" s="158"/>
      <c r="B1560" s="148"/>
      <c r="C1560" s="111"/>
      <c r="D1560" s="111"/>
      <c r="E1560" s="32"/>
      <c r="F1560"/>
    </row>
    <row r="1561" spans="1:6" s="33" customFormat="1" ht="15.75">
      <c r="A1561" s="158"/>
      <c r="B1561" s="148"/>
      <c r="C1561" s="111"/>
      <c r="D1561" s="111"/>
      <c r="E1561" s="32"/>
      <c r="F1561"/>
    </row>
    <row r="1562" spans="1:6" s="33" customFormat="1" ht="15.75">
      <c r="A1562" s="158"/>
      <c r="B1562" s="148"/>
      <c r="C1562" s="111"/>
      <c r="D1562" s="111"/>
      <c r="E1562" s="32"/>
      <c r="F1562"/>
    </row>
    <row r="1563" spans="1:6" s="33" customFormat="1" ht="15.75">
      <c r="A1563" s="158"/>
      <c r="B1563" s="148"/>
      <c r="C1563" s="111"/>
      <c r="D1563" s="111"/>
      <c r="E1563" s="32"/>
      <c r="F1563"/>
    </row>
    <row r="1564" spans="1:6" s="33" customFormat="1" ht="15.75">
      <c r="A1564" s="158"/>
      <c r="B1564" s="148"/>
      <c r="C1564" s="111"/>
      <c r="D1564" s="111"/>
      <c r="E1564" s="32"/>
      <c r="F1564"/>
    </row>
    <row r="1565" spans="1:6" s="33" customFormat="1" ht="15.75">
      <c r="A1565" s="158"/>
      <c r="B1565" s="148"/>
      <c r="C1565" s="111"/>
      <c r="D1565" s="111"/>
      <c r="E1565" s="32"/>
      <c r="F1565"/>
    </row>
    <row r="1566" spans="1:6" s="33" customFormat="1" ht="15.75">
      <c r="A1566" s="158"/>
      <c r="B1566" s="148"/>
      <c r="C1566" s="111"/>
      <c r="D1566" s="111"/>
      <c r="E1566" s="32"/>
      <c r="F1566"/>
    </row>
    <row r="1567" spans="1:6" s="33" customFormat="1" ht="15.75">
      <c r="A1567" s="158"/>
      <c r="B1567" s="148"/>
      <c r="C1567" s="111"/>
      <c r="D1567" s="111"/>
      <c r="E1567" s="32"/>
      <c r="F1567"/>
    </row>
    <row r="1568" spans="1:6" s="33" customFormat="1" ht="15.75">
      <c r="A1568" s="158"/>
      <c r="B1568" s="148"/>
      <c r="C1568" s="111"/>
      <c r="D1568" s="111"/>
      <c r="E1568" s="32"/>
      <c r="F1568"/>
    </row>
    <row r="1569" spans="1:6" s="33" customFormat="1" ht="15.75">
      <c r="A1569" s="158"/>
      <c r="B1569" s="148"/>
      <c r="C1569" s="111"/>
      <c r="D1569" s="111"/>
      <c r="E1569" s="32"/>
      <c r="F1569"/>
    </row>
    <row r="1570" spans="1:6" s="33" customFormat="1" ht="15.75">
      <c r="A1570" s="158"/>
      <c r="B1570" s="148"/>
      <c r="C1570" s="111"/>
      <c r="D1570" s="111"/>
      <c r="E1570" s="32"/>
      <c r="F1570"/>
    </row>
    <row r="1571" spans="1:6" s="33" customFormat="1" ht="15.75">
      <c r="A1571" s="158"/>
      <c r="B1571" s="148"/>
      <c r="C1571" s="111"/>
      <c r="D1571" s="111"/>
      <c r="E1571" s="32"/>
      <c r="F1571"/>
    </row>
    <row r="1572" spans="1:6" s="33" customFormat="1" ht="15.75">
      <c r="A1572" s="158"/>
      <c r="B1572" s="148"/>
      <c r="C1572" s="111"/>
      <c r="D1572" s="111"/>
      <c r="E1572" s="32"/>
      <c r="F1572"/>
    </row>
    <row r="1573" spans="1:6" s="33" customFormat="1" ht="15.75">
      <c r="A1573" s="158"/>
      <c r="B1573" s="148"/>
      <c r="C1573" s="111"/>
      <c r="D1573" s="111"/>
      <c r="E1573" s="32"/>
      <c r="F1573"/>
    </row>
    <row r="1574" spans="1:6" s="33" customFormat="1" ht="15.75">
      <c r="A1574" s="158"/>
      <c r="B1574" s="148"/>
      <c r="C1574" s="111"/>
      <c r="D1574" s="111"/>
      <c r="E1574" s="32"/>
      <c r="F1574"/>
    </row>
    <row r="1575" spans="1:6" s="33" customFormat="1" ht="15.75">
      <c r="A1575" s="158"/>
      <c r="B1575" s="148"/>
      <c r="C1575" s="111"/>
      <c r="D1575" s="111"/>
      <c r="E1575" s="32"/>
      <c r="F1575"/>
    </row>
    <row r="1576" spans="1:6" s="33" customFormat="1" ht="15.75">
      <c r="A1576" s="158"/>
      <c r="B1576" s="148"/>
      <c r="C1576" s="111"/>
      <c r="D1576" s="111"/>
      <c r="E1576" s="32"/>
      <c r="F1576"/>
    </row>
    <row r="1577" spans="1:6" s="33" customFormat="1" ht="15.75">
      <c r="A1577" s="158"/>
      <c r="B1577" s="148"/>
      <c r="C1577" s="111"/>
      <c r="D1577" s="111"/>
      <c r="E1577" s="32"/>
      <c r="F1577"/>
    </row>
    <row r="1578" spans="1:6" s="33" customFormat="1" ht="15.75">
      <c r="A1578" s="158"/>
      <c r="B1578" s="148"/>
      <c r="C1578" s="111"/>
      <c r="D1578" s="111"/>
      <c r="E1578" s="32"/>
      <c r="F1578"/>
    </row>
    <row r="1579" spans="1:6" s="33" customFormat="1" ht="15.75">
      <c r="A1579" s="158"/>
      <c r="B1579" s="148"/>
      <c r="C1579" s="111"/>
      <c r="D1579" s="111"/>
      <c r="E1579" s="32"/>
      <c r="F1579"/>
    </row>
    <row r="1580" spans="1:6" s="33" customFormat="1" ht="15.75">
      <c r="A1580" s="158"/>
      <c r="B1580" s="148"/>
      <c r="C1580" s="111"/>
      <c r="D1580" s="111"/>
      <c r="E1580" s="32"/>
      <c r="F1580"/>
    </row>
    <row r="1581" spans="1:6" s="33" customFormat="1" ht="15.75">
      <c r="A1581" s="158"/>
      <c r="B1581" s="148"/>
      <c r="C1581" s="111"/>
      <c r="D1581" s="111"/>
      <c r="E1581" s="32"/>
      <c r="F1581"/>
    </row>
    <row r="1582" spans="1:6" s="33" customFormat="1" ht="15.75">
      <c r="A1582" s="158"/>
      <c r="B1582" s="148"/>
      <c r="C1582" s="111"/>
      <c r="D1582" s="111"/>
      <c r="E1582" s="32"/>
      <c r="F1582"/>
    </row>
    <row r="1583" spans="1:6" s="33" customFormat="1" ht="15.75">
      <c r="A1583" s="158"/>
      <c r="B1583" s="148"/>
      <c r="C1583" s="111"/>
      <c r="D1583" s="111"/>
      <c r="E1583" s="32"/>
      <c r="F1583"/>
    </row>
    <row r="1584" spans="1:6" s="33" customFormat="1" ht="15.75">
      <c r="A1584" s="158"/>
      <c r="B1584" s="148"/>
      <c r="C1584" s="111"/>
      <c r="D1584" s="111"/>
      <c r="E1584" s="32"/>
      <c r="F1584"/>
    </row>
    <row r="1585" spans="1:6" s="33" customFormat="1" ht="15.75">
      <c r="A1585" s="158"/>
      <c r="B1585" s="148"/>
      <c r="C1585" s="111"/>
      <c r="D1585" s="111"/>
      <c r="E1585" s="32"/>
      <c r="F1585"/>
    </row>
    <row r="1586" spans="1:6" s="33" customFormat="1" ht="15.75">
      <c r="A1586" s="158"/>
      <c r="B1586" s="148"/>
      <c r="C1586" s="111"/>
      <c r="D1586" s="111"/>
      <c r="E1586" s="32"/>
      <c r="F1586"/>
    </row>
    <row r="1587" spans="1:6" s="33" customFormat="1" ht="15.75">
      <c r="A1587" s="158"/>
      <c r="B1587" s="148"/>
      <c r="C1587" s="111"/>
      <c r="D1587" s="111"/>
      <c r="E1587" s="32"/>
      <c r="F1587"/>
    </row>
    <row r="1588" spans="1:6" s="33" customFormat="1" ht="15.75">
      <c r="A1588" s="158"/>
      <c r="B1588" s="148"/>
      <c r="C1588" s="111"/>
      <c r="D1588" s="111"/>
      <c r="E1588" s="32"/>
      <c r="F1588"/>
    </row>
    <row r="1589" spans="1:6" s="33" customFormat="1" ht="15.75">
      <c r="A1589" s="158"/>
      <c r="B1589" s="148"/>
      <c r="C1589" s="111"/>
      <c r="D1589" s="111"/>
      <c r="E1589" s="32"/>
      <c r="F1589"/>
    </row>
    <row r="1590" spans="1:6" s="33" customFormat="1" ht="15.75">
      <c r="A1590" s="158"/>
      <c r="B1590" s="148"/>
      <c r="C1590" s="111"/>
      <c r="D1590" s="111"/>
      <c r="E1590" s="32"/>
      <c r="F1590"/>
    </row>
    <row r="1591" spans="1:6" s="33" customFormat="1" ht="15.75">
      <c r="A1591" s="158"/>
      <c r="B1591" s="148"/>
      <c r="C1591" s="111"/>
      <c r="D1591" s="111"/>
      <c r="E1591" s="32"/>
      <c r="F1591"/>
    </row>
    <row r="1592" spans="1:6" s="33" customFormat="1" ht="15.75">
      <c r="A1592" s="158"/>
      <c r="B1592" s="148"/>
      <c r="C1592" s="111"/>
      <c r="D1592" s="111"/>
      <c r="E1592" s="32"/>
      <c r="F1592"/>
    </row>
    <row r="1593" spans="1:6" s="33" customFormat="1" ht="15.75">
      <c r="A1593" s="158"/>
      <c r="B1593" s="148"/>
      <c r="C1593" s="111"/>
      <c r="D1593" s="111"/>
      <c r="E1593" s="32"/>
      <c r="F1593"/>
    </row>
    <row r="1594" spans="1:6" s="33" customFormat="1" ht="15.75">
      <c r="A1594" s="158"/>
      <c r="B1594" s="148"/>
      <c r="C1594" s="111"/>
      <c r="D1594" s="111"/>
      <c r="E1594" s="32"/>
      <c r="F1594"/>
    </row>
    <row r="1595" spans="1:6" s="33" customFormat="1" ht="15.75">
      <c r="A1595" s="158"/>
      <c r="B1595" s="148"/>
      <c r="C1595" s="111"/>
      <c r="D1595" s="111"/>
      <c r="E1595" s="32"/>
      <c r="F1595"/>
    </row>
    <row r="1596" spans="1:6" s="33" customFormat="1" ht="15.75">
      <c r="A1596" s="158"/>
      <c r="B1596" s="148"/>
      <c r="C1596" s="111"/>
      <c r="D1596" s="111"/>
      <c r="E1596" s="32"/>
      <c r="F1596"/>
    </row>
    <row r="1597" spans="1:6" s="33" customFormat="1" ht="15.75">
      <c r="A1597" s="158"/>
      <c r="B1597" s="148"/>
      <c r="C1597" s="111"/>
      <c r="D1597" s="111"/>
      <c r="E1597" s="32"/>
      <c r="F1597"/>
    </row>
    <row r="1598" spans="1:6" s="33" customFormat="1" ht="15.75">
      <c r="A1598" s="158"/>
      <c r="B1598" s="148"/>
      <c r="C1598" s="111"/>
      <c r="D1598" s="111"/>
      <c r="E1598" s="32"/>
      <c r="F1598"/>
    </row>
    <row r="1599" spans="1:6" s="33" customFormat="1" ht="15.75">
      <c r="A1599" s="158"/>
      <c r="B1599" s="148"/>
      <c r="C1599" s="111"/>
      <c r="D1599" s="111"/>
      <c r="E1599" s="32"/>
      <c r="F1599"/>
    </row>
    <row r="1600" spans="1:6" s="33" customFormat="1" ht="15.75">
      <c r="A1600" s="158"/>
      <c r="B1600" s="148"/>
      <c r="C1600" s="111"/>
      <c r="D1600" s="111"/>
      <c r="E1600" s="32"/>
      <c r="F1600"/>
    </row>
    <row r="1601" spans="1:6" s="33" customFormat="1" ht="15.75">
      <c r="A1601" s="158"/>
      <c r="B1601" s="148"/>
      <c r="C1601" s="111"/>
      <c r="D1601" s="111"/>
      <c r="E1601" s="32"/>
      <c r="F1601"/>
    </row>
    <row r="1602" spans="1:6" s="33" customFormat="1" ht="15.75">
      <c r="A1602" s="158"/>
      <c r="B1602" s="148"/>
      <c r="C1602" s="111"/>
      <c r="D1602" s="111"/>
      <c r="E1602" s="32"/>
      <c r="F1602"/>
    </row>
    <row r="1603" spans="1:6" s="33" customFormat="1" ht="15.75">
      <c r="A1603" s="158"/>
      <c r="B1603" s="148"/>
      <c r="C1603" s="111"/>
      <c r="D1603" s="111"/>
      <c r="E1603" s="32"/>
      <c r="F1603"/>
    </row>
    <row r="1604" spans="1:6" s="33" customFormat="1" ht="15.75">
      <c r="A1604" s="158"/>
      <c r="B1604" s="148"/>
      <c r="C1604" s="111"/>
      <c r="D1604" s="111"/>
      <c r="E1604" s="32"/>
      <c r="F1604"/>
    </row>
    <row r="1605" spans="1:6" s="33" customFormat="1" ht="15.75">
      <c r="A1605" s="158"/>
      <c r="B1605" s="148"/>
      <c r="C1605" s="111"/>
      <c r="D1605" s="111"/>
      <c r="E1605" s="32"/>
      <c r="F1605"/>
    </row>
    <row r="1606" spans="1:6" s="33" customFormat="1" ht="15.75">
      <c r="A1606" s="158"/>
      <c r="B1606" s="148"/>
      <c r="C1606" s="111"/>
      <c r="D1606" s="111"/>
      <c r="E1606" s="32"/>
      <c r="F1606"/>
    </row>
    <row r="1607" spans="1:6" s="33" customFormat="1" ht="15.75">
      <c r="A1607" s="158"/>
      <c r="B1607" s="148"/>
      <c r="C1607" s="111"/>
      <c r="D1607" s="111"/>
      <c r="E1607" s="32"/>
      <c r="F1607"/>
    </row>
    <row r="1608" spans="1:6" s="33" customFormat="1" ht="15.75">
      <c r="A1608" s="158"/>
      <c r="B1608" s="148"/>
      <c r="C1608" s="111"/>
      <c r="D1608" s="111"/>
      <c r="E1608" s="32"/>
      <c r="F1608"/>
    </row>
    <row r="1609" spans="1:6" s="33" customFormat="1" ht="15.75">
      <c r="A1609" s="158"/>
      <c r="B1609" s="148"/>
      <c r="C1609" s="111"/>
      <c r="D1609" s="111"/>
      <c r="E1609" s="32"/>
      <c r="F1609"/>
    </row>
    <row r="1610" spans="1:6" s="33" customFormat="1" ht="15.75">
      <c r="A1610" s="158"/>
      <c r="B1610" s="148"/>
      <c r="C1610" s="111"/>
      <c r="D1610" s="111"/>
      <c r="E1610" s="32"/>
      <c r="F1610"/>
    </row>
    <row r="1611" spans="1:6" s="33" customFormat="1" ht="15.75">
      <c r="A1611" s="158"/>
      <c r="B1611" s="148"/>
      <c r="C1611" s="111"/>
      <c r="D1611" s="111"/>
      <c r="E1611" s="32"/>
      <c r="F1611"/>
    </row>
    <row r="1612" spans="1:6" s="33" customFormat="1" ht="15.75">
      <c r="A1612" s="158"/>
      <c r="B1612" s="148"/>
      <c r="C1612" s="111"/>
      <c r="D1612" s="111"/>
      <c r="E1612" s="32"/>
      <c r="F1612"/>
    </row>
    <row r="1613" spans="1:6" s="33" customFormat="1" ht="15.75">
      <c r="A1613" s="158"/>
      <c r="B1613" s="148"/>
      <c r="C1613" s="111"/>
      <c r="D1613" s="111"/>
      <c r="E1613" s="32"/>
      <c r="F1613"/>
    </row>
    <row r="1614" spans="1:6" s="33" customFormat="1" ht="15.75">
      <c r="A1614" s="158"/>
      <c r="B1614" s="148"/>
      <c r="C1614" s="111"/>
      <c r="D1614" s="111"/>
      <c r="E1614" s="32"/>
      <c r="F1614"/>
    </row>
    <row r="1615" spans="1:6" s="33" customFormat="1" ht="15.75">
      <c r="A1615" s="158"/>
      <c r="B1615" s="148"/>
      <c r="C1615" s="111"/>
      <c r="D1615" s="111"/>
      <c r="E1615" s="32"/>
      <c r="F1615"/>
    </row>
    <row r="1616" spans="1:6" s="33" customFormat="1" ht="15.75">
      <c r="A1616" s="158"/>
      <c r="B1616" s="148"/>
      <c r="C1616" s="111"/>
      <c r="D1616" s="111"/>
      <c r="E1616" s="32"/>
      <c r="F1616"/>
    </row>
    <row r="1617" spans="1:6" s="33" customFormat="1" ht="15.75">
      <c r="A1617" s="158"/>
      <c r="B1617" s="148"/>
      <c r="C1617" s="111"/>
      <c r="D1617" s="111"/>
      <c r="E1617" s="32"/>
      <c r="F1617"/>
    </row>
    <row r="1618" spans="1:6" s="33" customFormat="1" ht="15.75">
      <c r="A1618" s="158"/>
      <c r="B1618" s="148"/>
      <c r="C1618" s="111"/>
      <c r="D1618" s="111"/>
      <c r="E1618" s="32"/>
      <c r="F1618"/>
    </row>
    <row r="1619" spans="1:6" s="33" customFormat="1" ht="15.75">
      <c r="A1619" s="158"/>
      <c r="B1619" s="148"/>
      <c r="C1619" s="111"/>
      <c r="D1619" s="111"/>
      <c r="E1619" s="32"/>
      <c r="F1619"/>
    </row>
    <row r="1620" spans="1:6" s="33" customFormat="1" ht="15.75">
      <c r="A1620" s="158"/>
      <c r="B1620" s="148"/>
      <c r="C1620" s="111"/>
      <c r="D1620" s="111"/>
      <c r="E1620" s="32"/>
      <c r="F1620"/>
    </row>
    <row r="1621" spans="1:6" s="33" customFormat="1" ht="15.75">
      <c r="A1621" s="158"/>
      <c r="B1621" s="148"/>
      <c r="C1621" s="111"/>
      <c r="D1621" s="111"/>
      <c r="E1621" s="32"/>
      <c r="F1621"/>
    </row>
    <row r="1622" spans="1:6" s="33" customFormat="1" ht="15.75">
      <c r="A1622" s="158"/>
      <c r="B1622" s="148"/>
      <c r="C1622" s="111"/>
      <c r="D1622" s="111"/>
      <c r="E1622" s="32"/>
      <c r="F1622"/>
    </row>
    <row r="1623" spans="1:6" s="33" customFormat="1" ht="15.75">
      <c r="A1623" s="158"/>
      <c r="B1623" s="148"/>
      <c r="C1623" s="111"/>
      <c r="D1623" s="111"/>
      <c r="E1623" s="32"/>
      <c r="F1623"/>
    </row>
    <row r="1624" spans="1:6" s="33" customFormat="1" ht="15.75">
      <c r="A1624" s="158"/>
      <c r="B1624" s="148"/>
      <c r="C1624" s="111"/>
      <c r="D1624" s="111"/>
      <c r="E1624" s="32"/>
      <c r="F1624"/>
    </row>
    <row r="1625" spans="1:6" s="33" customFormat="1" ht="15.75">
      <c r="A1625" s="158"/>
      <c r="B1625" s="148"/>
      <c r="C1625" s="111"/>
      <c r="D1625" s="111"/>
      <c r="E1625" s="32"/>
      <c r="F1625"/>
    </row>
    <row r="1626" spans="1:6" s="33" customFormat="1" ht="15.75">
      <c r="A1626" s="158"/>
      <c r="B1626" s="148"/>
      <c r="C1626" s="111"/>
      <c r="D1626" s="111"/>
      <c r="E1626" s="32"/>
      <c r="F1626"/>
    </row>
    <row r="1627" spans="1:6" s="33" customFormat="1" ht="15.75">
      <c r="A1627" s="158"/>
      <c r="B1627" s="148"/>
      <c r="C1627" s="111"/>
      <c r="D1627" s="111"/>
      <c r="E1627" s="32"/>
      <c r="F1627"/>
    </row>
    <row r="1628" spans="1:6" s="33" customFormat="1" ht="15.75">
      <c r="A1628" s="158"/>
      <c r="B1628" s="148"/>
      <c r="C1628" s="111"/>
      <c r="D1628" s="111"/>
      <c r="E1628" s="32"/>
      <c r="F1628"/>
    </row>
    <row r="1629" spans="1:6" s="33" customFormat="1" ht="15.75">
      <c r="A1629" s="158"/>
      <c r="B1629" s="148"/>
      <c r="C1629" s="111"/>
      <c r="D1629" s="111"/>
      <c r="E1629" s="32"/>
      <c r="F1629"/>
    </row>
    <row r="1630" spans="1:6" s="33" customFormat="1" ht="15.75">
      <c r="A1630" s="158"/>
      <c r="B1630" s="148"/>
      <c r="C1630" s="111"/>
      <c r="D1630" s="111"/>
      <c r="E1630" s="32"/>
      <c r="F1630"/>
    </row>
    <row r="1631" spans="1:6" s="33" customFormat="1" ht="15.75">
      <c r="A1631" s="158"/>
      <c r="B1631" s="148"/>
      <c r="C1631" s="111"/>
      <c r="D1631" s="111"/>
      <c r="E1631" s="32"/>
      <c r="F1631"/>
    </row>
    <row r="1632" spans="1:6" s="33" customFormat="1" ht="15.75">
      <c r="A1632" s="158"/>
      <c r="B1632" s="148"/>
      <c r="C1632" s="111"/>
      <c r="D1632" s="111"/>
      <c r="E1632" s="32"/>
      <c r="F1632"/>
    </row>
    <row r="1633" spans="1:6" s="33" customFormat="1" ht="15.75">
      <c r="A1633" s="158"/>
      <c r="B1633" s="148"/>
      <c r="C1633" s="111"/>
      <c r="D1633" s="111"/>
      <c r="E1633" s="32"/>
      <c r="F1633"/>
    </row>
    <row r="1634" spans="1:6" s="33" customFormat="1" ht="15.75">
      <c r="A1634" s="158"/>
      <c r="B1634" s="148"/>
      <c r="C1634" s="111"/>
      <c r="D1634" s="111"/>
      <c r="E1634" s="32"/>
      <c r="F1634"/>
    </row>
    <row r="1635" spans="1:6" s="33" customFormat="1" ht="15.75">
      <c r="A1635" s="158"/>
      <c r="B1635" s="148"/>
      <c r="C1635" s="111"/>
      <c r="D1635" s="111"/>
      <c r="E1635" s="32"/>
      <c r="F1635"/>
    </row>
    <row r="1636" spans="1:6" s="33" customFormat="1" ht="15.75">
      <c r="A1636" s="158"/>
      <c r="B1636" s="148"/>
      <c r="C1636" s="111"/>
      <c r="D1636" s="111"/>
      <c r="E1636" s="32"/>
      <c r="F1636"/>
    </row>
    <row r="1637" spans="1:6" s="33" customFormat="1" ht="15.75">
      <c r="A1637" s="158"/>
      <c r="B1637" s="148"/>
      <c r="C1637" s="111"/>
      <c r="D1637" s="111"/>
      <c r="E1637" s="32"/>
      <c r="F1637"/>
    </row>
    <row r="1638" spans="1:6" s="33" customFormat="1" ht="15.75">
      <c r="A1638" s="158"/>
      <c r="B1638" s="148"/>
      <c r="C1638" s="111"/>
      <c r="D1638" s="111"/>
      <c r="E1638" s="32"/>
      <c r="F1638"/>
    </row>
    <row r="1639" spans="1:6" s="33" customFormat="1" ht="15.75">
      <c r="A1639" s="158"/>
      <c r="B1639" s="148"/>
      <c r="C1639" s="111"/>
      <c r="D1639" s="111"/>
      <c r="E1639" s="32"/>
      <c r="F1639"/>
    </row>
    <row r="1640" spans="1:6" s="33" customFormat="1" ht="15.75">
      <c r="A1640" s="158"/>
      <c r="B1640" s="148"/>
      <c r="C1640" s="111"/>
      <c r="D1640" s="111"/>
      <c r="E1640" s="32"/>
      <c r="F1640"/>
    </row>
    <row r="1641" spans="1:6" s="33" customFormat="1" ht="15.75">
      <c r="A1641" s="158"/>
      <c r="B1641" s="148"/>
      <c r="C1641" s="111"/>
      <c r="D1641" s="111"/>
      <c r="E1641" s="32"/>
      <c r="F1641"/>
    </row>
    <row r="1642" spans="1:6" s="33" customFormat="1" ht="15.75">
      <c r="A1642" s="158"/>
      <c r="B1642" s="148"/>
      <c r="C1642" s="111"/>
      <c r="D1642" s="111"/>
      <c r="E1642" s="32"/>
      <c r="F1642"/>
    </row>
    <row r="1643" spans="1:6" s="33" customFormat="1" ht="15.75">
      <c r="A1643" s="158"/>
      <c r="B1643" s="148"/>
      <c r="C1643" s="111"/>
      <c r="D1643" s="111"/>
      <c r="E1643" s="32"/>
      <c r="F1643"/>
    </row>
    <row r="1644" spans="1:6" s="33" customFormat="1" ht="15.75">
      <c r="A1644" s="158"/>
      <c r="B1644" s="148"/>
      <c r="C1644" s="111"/>
      <c r="D1644" s="111"/>
      <c r="E1644" s="32"/>
      <c r="F1644"/>
    </row>
    <row r="1645" spans="1:6" s="33" customFormat="1" ht="15.75">
      <c r="A1645" s="158"/>
      <c r="B1645" s="148"/>
      <c r="C1645" s="111"/>
      <c r="D1645" s="111"/>
      <c r="E1645" s="32"/>
      <c r="F1645"/>
    </row>
    <row r="1646" spans="1:6" s="33" customFormat="1" ht="15.75">
      <c r="A1646" s="158"/>
      <c r="B1646" s="148"/>
      <c r="C1646" s="111"/>
      <c r="D1646" s="111"/>
      <c r="E1646" s="32"/>
      <c r="F1646"/>
    </row>
    <row r="1647" spans="1:6" s="33" customFormat="1" ht="15.75">
      <c r="A1647" s="158"/>
      <c r="B1647" s="148"/>
      <c r="C1647" s="111"/>
      <c r="D1647" s="111"/>
      <c r="E1647" s="32"/>
      <c r="F1647"/>
    </row>
    <row r="1648" spans="1:6" s="33" customFormat="1" ht="15.75">
      <c r="A1648" s="158"/>
      <c r="B1648" s="148"/>
      <c r="C1648" s="111"/>
      <c r="D1648" s="111"/>
      <c r="E1648" s="32"/>
      <c r="F1648"/>
    </row>
    <row r="1649" spans="1:6" s="33" customFormat="1" ht="15.75">
      <c r="A1649" s="158"/>
      <c r="B1649" s="148"/>
      <c r="C1649" s="111"/>
      <c r="D1649" s="111"/>
      <c r="E1649" s="32"/>
      <c r="F1649"/>
    </row>
    <row r="1650" spans="1:6" s="33" customFormat="1" ht="15.75">
      <c r="A1650" s="158"/>
      <c r="B1650" s="148"/>
      <c r="C1650" s="111"/>
      <c r="D1650" s="111"/>
      <c r="E1650" s="32"/>
      <c r="F1650"/>
    </row>
    <row r="1651" spans="1:6" s="33" customFormat="1" ht="15.75">
      <c r="A1651" s="158"/>
      <c r="B1651" s="148"/>
      <c r="C1651" s="111"/>
      <c r="D1651" s="111"/>
      <c r="E1651" s="32"/>
      <c r="F1651"/>
    </row>
    <row r="1652" spans="1:6" s="33" customFormat="1" ht="15.75">
      <c r="A1652" s="158"/>
      <c r="B1652" s="148"/>
      <c r="C1652" s="111"/>
      <c r="D1652" s="111"/>
      <c r="E1652" s="32"/>
      <c r="F1652"/>
    </row>
    <row r="1653" spans="1:6" s="33" customFormat="1" ht="15.75">
      <c r="A1653" s="158"/>
      <c r="B1653" s="148"/>
      <c r="C1653" s="111"/>
      <c r="D1653" s="111"/>
      <c r="E1653" s="32"/>
      <c r="F1653"/>
    </row>
    <row r="1654" spans="1:6" s="33" customFormat="1" ht="15.75">
      <c r="A1654" s="158"/>
      <c r="B1654" s="148"/>
      <c r="C1654" s="111"/>
      <c r="D1654" s="111"/>
      <c r="E1654" s="32"/>
      <c r="F1654"/>
    </row>
    <row r="1655" spans="1:6" s="33" customFormat="1" ht="15.75">
      <c r="A1655" s="158"/>
      <c r="B1655" s="148"/>
      <c r="C1655" s="111"/>
      <c r="D1655" s="111"/>
      <c r="E1655" s="32"/>
      <c r="F1655"/>
    </row>
    <row r="1656" spans="1:6" s="33" customFormat="1" ht="15.75">
      <c r="A1656" s="158"/>
      <c r="B1656" s="148"/>
      <c r="C1656" s="111"/>
      <c r="D1656" s="111"/>
      <c r="E1656" s="32"/>
      <c r="F1656"/>
    </row>
    <row r="1657" spans="1:6" s="33" customFormat="1" ht="15.75">
      <c r="A1657" s="158"/>
      <c r="B1657" s="148"/>
      <c r="C1657" s="111"/>
      <c r="D1657" s="111"/>
      <c r="E1657" s="32"/>
      <c r="F1657"/>
    </row>
    <row r="1658" spans="1:6" s="33" customFormat="1" ht="15.75">
      <c r="A1658" s="158"/>
      <c r="B1658" s="148"/>
      <c r="C1658" s="111"/>
      <c r="D1658" s="111"/>
      <c r="E1658" s="32"/>
      <c r="F1658"/>
    </row>
    <row r="1659" spans="1:6" s="33" customFormat="1" ht="15.75">
      <c r="A1659" s="158"/>
      <c r="B1659" s="148"/>
      <c r="C1659" s="111"/>
      <c r="D1659" s="111"/>
      <c r="E1659" s="32"/>
      <c r="F1659"/>
    </row>
    <row r="1660" spans="1:6" s="33" customFormat="1" ht="15.75">
      <c r="A1660" s="158"/>
      <c r="B1660" s="148"/>
      <c r="C1660" s="111"/>
      <c r="D1660" s="111"/>
      <c r="E1660" s="32"/>
      <c r="F1660"/>
    </row>
    <row r="1661" spans="1:6" s="33" customFormat="1" ht="15.75">
      <c r="A1661" s="158"/>
      <c r="B1661" s="148"/>
      <c r="C1661" s="111"/>
      <c r="D1661" s="111"/>
      <c r="E1661" s="32"/>
      <c r="F1661"/>
    </row>
    <row r="1662" spans="1:6" s="33" customFormat="1" ht="15.75">
      <c r="A1662" s="158"/>
      <c r="B1662" s="148"/>
      <c r="C1662" s="111"/>
      <c r="D1662" s="111"/>
      <c r="E1662" s="32"/>
      <c r="F1662"/>
    </row>
    <row r="1663" spans="1:6" s="33" customFormat="1" ht="15.75">
      <c r="A1663" s="158"/>
      <c r="B1663" s="148"/>
      <c r="C1663" s="111"/>
      <c r="D1663" s="111"/>
      <c r="E1663" s="32"/>
      <c r="F1663"/>
    </row>
    <row r="1664" spans="1:6" s="33" customFormat="1" ht="15.75">
      <c r="A1664" s="158"/>
      <c r="B1664" s="148"/>
      <c r="C1664" s="111"/>
      <c r="D1664" s="111"/>
      <c r="E1664" s="32"/>
      <c r="F1664"/>
    </row>
    <row r="1665" spans="1:6" s="33" customFormat="1" ht="15.75">
      <c r="A1665" s="158"/>
      <c r="B1665" s="148"/>
      <c r="C1665" s="111"/>
      <c r="D1665" s="111"/>
      <c r="E1665" s="32"/>
      <c r="F1665"/>
    </row>
    <row r="1666" spans="1:6" s="33" customFormat="1" ht="15.75">
      <c r="A1666" s="158"/>
      <c r="B1666" s="148"/>
      <c r="C1666" s="111"/>
      <c r="D1666" s="111"/>
      <c r="E1666" s="32"/>
      <c r="F1666"/>
    </row>
    <row r="1667" spans="1:6" s="33" customFormat="1" ht="15.75">
      <c r="A1667" s="158"/>
      <c r="B1667" s="148"/>
      <c r="C1667" s="111"/>
      <c r="D1667" s="111"/>
      <c r="E1667" s="32"/>
      <c r="F1667"/>
    </row>
    <row r="1668" spans="1:6" s="33" customFormat="1" ht="15.75">
      <c r="A1668" s="158"/>
      <c r="B1668" s="148"/>
      <c r="C1668" s="111"/>
      <c r="D1668" s="111"/>
      <c r="E1668" s="32"/>
      <c r="F1668"/>
    </row>
    <row r="1669" spans="1:6" s="33" customFormat="1" ht="15.75">
      <c r="A1669" s="158"/>
      <c r="B1669" s="148"/>
      <c r="C1669" s="111"/>
      <c r="D1669" s="111"/>
      <c r="E1669" s="32"/>
      <c r="F1669"/>
    </row>
    <row r="1670" spans="1:6" s="33" customFormat="1" ht="15.75">
      <c r="A1670" s="158"/>
      <c r="B1670" s="148"/>
      <c r="C1670" s="111"/>
      <c r="D1670" s="111"/>
      <c r="E1670" s="32"/>
      <c r="F1670"/>
    </row>
    <row r="1671" spans="1:6" s="33" customFormat="1" ht="15.75">
      <c r="A1671" s="158"/>
      <c r="B1671" s="148"/>
      <c r="C1671" s="111"/>
      <c r="D1671" s="111"/>
      <c r="E1671" s="32"/>
      <c r="F1671"/>
    </row>
    <row r="1672" spans="1:6" s="33" customFormat="1" ht="15.75">
      <c r="A1672" s="158"/>
      <c r="B1672" s="148"/>
      <c r="C1672" s="111"/>
      <c r="D1672" s="111"/>
      <c r="E1672" s="32"/>
      <c r="F1672"/>
    </row>
    <row r="1673" spans="1:6" s="33" customFormat="1" ht="15.75">
      <c r="A1673" s="158"/>
      <c r="B1673" s="148"/>
      <c r="C1673" s="111"/>
      <c r="D1673" s="111"/>
      <c r="E1673" s="32"/>
      <c r="F1673"/>
    </row>
    <row r="1674" spans="1:6" s="33" customFormat="1" ht="15.75">
      <c r="A1674" s="158"/>
      <c r="B1674" s="148"/>
      <c r="C1674" s="111"/>
      <c r="D1674" s="111"/>
      <c r="E1674" s="32"/>
      <c r="F1674"/>
    </row>
    <row r="1675" spans="1:6" s="33" customFormat="1" ht="15.75">
      <c r="A1675" s="158"/>
      <c r="B1675" s="148"/>
      <c r="C1675" s="111"/>
      <c r="D1675" s="111"/>
      <c r="E1675" s="32"/>
      <c r="F1675"/>
    </row>
    <row r="1676" spans="1:6" s="33" customFormat="1" ht="15.75">
      <c r="A1676" s="158"/>
      <c r="B1676" s="148"/>
      <c r="C1676" s="111"/>
      <c r="D1676" s="111"/>
      <c r="E1676" s="32"/>
      <c r="F1676"/>
    </row>
    <row r="1677" spans="1:6" s="33" customFormat="1" ht="15.75">
      <c r="A1677" s="158"/>
      <c r="B1677" s="148"/>
      <c r="C1677" s="111"/>
      <c r="D1677" s="111"/>
      <c r="E1677" s="32"/>
      <c r="F1677"/>
    </row>
    <row r="1678" spans="1:6" s="33" customFormat="1" ht="15.75">
      <c r="A1678" s="158"/>
      <c r="B1678" s="148"/>
      <c r="C1678" s="111"/>
      <c r="D1678" s="111"/>
      <c r="E1678" s="32"/>
      <c r="F1678"/>
    </row>
    <row r="1679" spans="1:6" s="33" customFormat="1" ht="15.75">
      <c r="A1679" s="158"/>
      <c r="B1679" s="148"/>
      <c r="C1679" s="111"/>
      <c r="D1679" s="111"/>
      <c r="E1679" s="32"/>
      <c r="F1679"/>
    </row>
    <row r="1680" spans="1:6" s="33" customFormat="1" ht="15.75">
      <c r="A1680" s="158"/>
      <c r="B1680" s="148"/>
      <c r="C1680" s="111"/>
      <c r="D1680" s="111"/>
      <c r="E1680" s="32"/>
      <c r="F1680"/>
    </row>
    <row r="1681" spans="1:6" s="33" customFormat="1" ht="15.75">
      <c r="A1681" s="158"/>
      <c r="B1681" s="148"/>
      <c r="C1681" s="111"/>
      <c r="D1681" s="111"/>
      <c r="E1681" s="32"/>
      <c r="F1681"/>
    </row>
    <row r="1682" spans="1:6" s="33" customFormat="1" ht="15.75">
      <c r="A1682" s="158"/>
      <c r="B1682" s="148"/>
      <c r="C1682" s="111"/>
      <c r="D1682" s="111"/>
      <c r="E1682" s="32"/>
      <c r="F1682"/>
    </row>
    <row r="1683" spans="1:6" s="33" customFormat="1" ht="15.75">
      <c r="A1683" s="158"/>
      <c r="B1683" s="148"/>
      <c r="C1683" s="111"/>
      <c r="D1683" s="111"/>
      <c r="E1683" s="32"/>
      <c r="F1683"/>
    </row>
    <row r="1684" spans="1:6" s="33" customFormat="1" ht="15.75">
      <c r="A1684" s="158"/>
      <c r="B1684" s="148"/>
      <c r="C1684" s="111"/>
      <c r="D1684" s="111"/>
      <c r="E1684" s="32"/>
      <c r="F1684"/>
    </row>
    <row r="1685" spans="1:6" s="33" customFormat="1" ht="15.75">
      <c r="A1685" s="158"/>
      <c r="B1685" s="148"/>
      <c r="C1685" s="111"/>
      <c r="D1685" s="111"/>
      <c r="E1685" s="32"/>
      <c r="F1685"/>
    </row>
    <row r="1686" spans="1:6" s="33" customFormat="1" ht="15.75">
      <c r="A1686" s="158"/>
      <c r="B1686" s="148"/>
      <c r="C1686" s="111"/>
      <c r="D1686" s="111"/>
      <c r="E1686" s="32"/>
      <c r="F1686"/>
    </row>
    <row r="1687" spans="1:6" s="33" customFormat="1" ht="15.75">
      <c r="A1687" s="158"/>
      <c r="B1687" s="148"/>
      <c r="C1687" s="111"/>
      <c r="D1687" s="111"/>
      <c r="E1687" s="32"/>
      <c r="F1687"/>
    </row>
    <row r="1688" spans="1:6" s="33" customFormat="1" ht="15.75">
      <c r="A1688" s="158"/>
      <c r="B1688" s="148"/>
      <c r="C1688" s="111"/>
      <c r="D1688" s="111"/>
      <c r="E1688" s="32"/>
      <c r="F1688"/>
    </row>
    <row r="1689" spans="1:6" s="33" customFormat="1" ht="15.75">
      <c r="A1689" s="158"/>
      <c r="B1689" s="148"/>
      <c r="C1689" s="111"/>
      <c r="D1689" s="111"/>
      <c r="E1689" s="32"/>
      <c r="F1689"/>
    </row>
    <row r="1690" spans="1:6" s="33" customFormat="1" ht="15.75">
      <c r="A1690" s="158"/>
      <c r="B1690" s="148"/>
      <c r="C1690" s="111"/>
      <c r="D1690" s="111"/>
      <c r="E1690" s="32"/>
      <c r="F1690"/>
    </row>
    <row r="1691" spans="1:6" s="33" customFormat="1" ht="15.75">
      <c r="A1691" s="158"/>
      <c r="B1691" s="148"/>
      <c r="C1691" s="111"/>
      <c r="D1691" s="111"/>
      <c r="E1691" s="32"/>
      <c r="F1691"/>
    </row>
    <row r="1692" spans="1:6" s="33" customFormat="1" ht="15.75">
      <c r="A1692" s="158"/>
      <c r="B1692" s="148"/>
      <c r="C1692" s="111"/>
      <c r="D1692" s="111"/>
      <c r="E1692" s="32"/>
      <c r="F1692"/>
    </row>
    <row r="1693" spans="1:6" s="33" customFormat="1" ht="15.75">
      <c r="A1693" s="158"/>
      <c r="B1693" s="148"/>
      <c r="C1693" s="111"/>
      <c r="D1693" s="111"/>
      <c r="E1693" s="32"/>
      <c r="F1693"/>
    </row>
    <row r="1694" spans="1:6" s="33" customFormat="1" ht="15.75">
      <c r="A1694" s="158"/>
      <c r="B1694" s="148"/>
      <c r="C1694" s="111"/>
      <c r="D1694" s="111"/>
      <c r="E1694" s="32"/>
      <c r="F1694"/>
    </row>
    <row r="1695" spans="1:6" s="33" customFormat="1" ht="15.75">
      <c r="A1695" s="158"/>
      <c r="B1695" s="148"/>
      <c r="C1695" s="111"/>
      <c r="D1695" s="111"/>
      <c r="E1695" s="32"/>
      <c r="F1695"/>
    </row>
    <row r="1696" spans="1:6" s="33" customFormat="1" ht="15.75">
      <c r="A1696" s="158"/>
      <c r="B1696" s="148"/>
      <c r="C1696" s="111"/>
      <c r="D1696" s="111"/>
      <c r="E1696" s="32"/>
      <c r="F1696"/>
    </row>
    <row r="1697" spans="1:6" s="33" customFormat="1" ht="15.75">
      <c r="A1697" s="158"/>
      <c r="B1697" s="148"/>
      <c r="C1697" s="111"/>
      <c r="D1697" s="111"/>
      <c r="E1697" s="32"/>
      <c r="F1697"/>
    </row>
    <row r="1698" spans="1:6" s="33" customFormat="1" ht="15.75">
      <c r="A1698" s="158"/>
      <c r="B1698" s="148"/>
      <c r="C1698" s="111"/>
      <c r="D1698" s="111"/>
      <c r="E1698" s="32"/>
      <c r="F1698"/>
    </row>
    <row r="1699" spans="1:6" s="33" customFormat="1" ht="15.75">
      <c r="A1699" s="158"/>
      <c r="B1699" s="148"/>
      <c r="C1699" s="111"/>
      <c r="D1699" s="111"/>
      <c r="E1699" s="32"/>
      <c r="F1699"/>
    </row>
    <row r="1700" spans="1:6" s="33" customFormat="1" ht="15.75">
      <c r="A1700" s="158"/>
      <c r="B1700" s="148"/>
      <c r="C1700" s="111"/>
      <c r="D1700" s="111"/>
      <c r="E1700" s="32"/>
      <c r="F1700"/>
    </row>
    <row r="1701" spans="1:6" s="33" customFormat="1" ht="15.75">
      <c r="A1701" s="158"/>
      <c r="B1701" s="148"/>
      <c r="C1701" s="111"/>
      <c r="D1701" s="111"/>
      <c r="E1701" s="32"/>
      <c r="F1701"/>
    </row>
    <row r="1702" spans="1:6" s="33" customFormat="1" ht="15.75">
      <c r="A1702" s="158"/>
      <c r="B1702" s="148"/>
      <c r="C1702" s="111"/>
      <c r="D1702" s="111"/>
      <c r="E1702" s="32"/>
      <c r="F1702"/>
    </row>
    <row r="1703" spans="1:6" s="33" customFormat="1" ht="15.75">
      <c r="A1703" s="158"/>
      <c r="B1703" s="148"/>
      <c r="C1703" s="111"/>
      <c r="D1703" s="111"/>
      <c r="E1703" s="32"/>
      <c r="F1703"/>
    </row>
    <row r="1704" spans="1:6" s="33" customFormat="1" ht="15.75">
      <c r="A1704" s="158"/>
      <c r="B1704" s="148"/>
      <c r="C1704" s="111"/>
      <c r="D1704" s="111"/>
      <c r="E1704" s="32"/>
      <c r="F1704"/>
    </row>
    <row r="1705" spans="1:6" s="33" customFormat="1" ht="15.75">
      <c r="A1705" s="158"/>
      <c r="B1705" s="148"/>
      <c r="C1705" s="111"/>
      <c r="D1705" s="111"/>
      <c r="E1705" s="32"/>
      <c r="F1705"/>
    </row>
    <row r="1706" spans="1:6" s="33" customFormat="1" ht="15.75">
      <c r="A1706" s="158"/>
      <c r="B1706" s="148"/>
      <c r="C1706" s="111"/>
      <c r="D1706" s="111"/>
      <c r="E1706" s="32"/>
      <c r="F1706"/>
    </row>
    <row r="1707" spans="1:6" s="33" customFormat="1" ht="15.75">
      <c r="A1707" s="158"/>
      <c r="B1707" s="148"/>
      <c r="C1707" s="111"/>
      <c r="D1707" s="111"/>
      <c r="E1707" s="32"/>
      <c r="F1707"/>
    </row>
    <row r="1708" spans="1:6" s="33" customFormat="1" ht="15.75">
      <c r="A1708" s="158"/>
      <c r="B1708" s="148"/>
      <c r="C1708" s="111"/>
      <c r="D1708" s="111"/>
      <c r="E1708" s="32"/>
      <c r="F1708"/>
    </row>
    <row r="1709" spans="1:6" s="33" customFormat="1" ht="15.75">
      <c r="A1709" s="158"/>
      <c r="B1709" s="148"/>
      <c r="C1709" s="111"/>
      <c r="D1709" s="111"/>
      <c r="E1709" s="32"/>
      <c r="F1709"/>
    </row>
    <row r="1710" spans="1:6" s="33" customFormat="1" ht="15.75">
      <c r="A1710" s="158"/>
      <c r="B1710" s="148"/>
      <c r="C1710" s="111"/>
      <c r="D1710" s="111"/>
      <c r="E1710" s="32"/>
      <c r="F1710"/>
    </row>
    <row r="1711" spans="1:6" s="33" customFormat="1" ht="15.75">
      <c r="A1711" s="158"/>
      <c r="B1711" s="148"/>
      <c r="C1711" s="111"/>
      <c r="D1711" s="111"/>
      <c r="E1711" s="32"/>
      <c r="F1711"/>
    </row>
    <row r="1712" spans="1:6" s="33" customFormat="1" ht="15.75">
      <c r="A1712" s="158"/>
      <c r="B1712" s="148"/>
      <c r="C1712" s="111"/>
      <c r="D1712" s="111"/>
      <c r="E1712" s="32"/>
      <c r="F1712"/>
    </row>
    <row r="1713" spans="1:6" s="33" customFormat="1" ht="15.75">
      <c r="A1713" s="158"/>
      <c r="B1713" s="148"/>
      <c r="C1713" s="111"/>
      <c r="D1713" s="111"/>
      <c r="E1713" s="32"/>
      <c r="F1713"/>
    </row>
    <row r="1714" spans="1:6" s="33" customFormat="1" ht="15.75">
      <c r="A1714" s="158"/>
      <c r="B1714" s="148"/>
      <c r="C1714" s="111"/>
      <c r="D1714" s="111"/>
      <c r="E1714" s="32"/>
      <c r="F1714"/>
    </row>
    <row r="1715" spans="1:6" s="33" customFormat="1" ht="15.75">
      <c r="A1715" s="158"/>
      <c r="B1715" s="148"/>
      <c r="C1715" s="111"/>
      <c r="D1715" s="111"/>
      <c r="E1715" s="32"/>
      <c r="F1715"/>
    </row>
    <row r="1716" spans="1:6" s="33" customFormat="1" ht="15.75">
      <c r="A1716" s="158"/>
      <c r="B1716" s="148"/>
      <c r="C1716" s="111"/>
      <c r="D1716" s="111"/>
      <c r="E1716" s="32"/>
      <c r="F1716"/>
    </row>
    <row r="1717" spans="1:6" s="33" customFormat="1" ht="15.75">
      <c r="A1717" s="158"/>
      <c r="B1717" s="148"/>
      <c r="C1717" s="111"/>
      <c r="D1717" s="111"/>
      <c r="E1717" s="32"/>
      <c r="F1717"/>
    </row>
    <row r="1718" spans="1:6" s="33" customFormat="1" ht="15.75">
      <c r="A1718" s="158"/>
      <c r="B1718" s="148"/>
      <c r="C1718" s="111"/>
      <c r="D1718" s="111"/>
      <c r="E1718" s="32"/>
      <c r="F1718"/>
    </row>
    <row r="1719" spans="1:6" s="33" customFormat="1" ht="15.75">
      <c r="A1719" s="158"/>
      <c r="B1719" s="148"/>
      <c r="C1719" s="111"/>
      <c r="D1719" s="111"/>
      <c r="E1719" s="32"/>
      <c r="F1719"/>
    </row>
    <row r="1720" spans="1:6" s="33" customFormat="1" ht="15.75">
      <c r="A1720" s="158"/>
      <c r="B1720" s="148"/>
      <c r="C1720" s="111"/>
      <c r="D1720" s="111"/>
      <c r="E1720" s="32"/>
      <c r="F1720"/>
    </row>
    <row r="1721" spans="1:6" s="33" customFormat="1" ht="15.75">
      <c r="A1721" s="158"/>
      <c r="B1721" s="148"/>
      <c r="C1721" s="111"/>
      <c r="D1721" s="111"/>
      <c r="E1721" s="32"/>
      <c r="F1721"/>
    </row>
    <row r="1722" spans="1:6" s="33" customFormat="1" ht="15.75">
      <c r="A1722" s="158"/>
      <c r="B1722" s="148"/>
      <c r="C1722" s="111"/>
      <c r="D1722" s="111"/>
      <c r="E1722" s="32"/>
      <c r="F1722"/>
    </row>
    <row r="1723" spans="1:6" s="33" customFormat="1" ht="15.75">
      <c r="A1723" s="158"/>
      <c r="B1723" s="148"/>
      <c r="C1723" s="111"/>
      <c r="D1723" s="111"/>
      <c r="E1723" s="32"/>
      <c r="F1723"/>
    </row>
    <row r="1724" spans="1:6" s="33" customFormat="1" ht="15.75">
      <c r="A1724" s="158"/>
      <c r="B1724" s="148"/>
      <c r="C1724" s="111"/>
      <c r="D1724" s="111"/>
      <c r="E1724" s="32"/>
      <c r="F1724"/>
    </row>
    <row r="1725" spans="1:6" s="33" customFormat="1" ht="15.75">
      <c r="A1725" s="158"/>
      <c r="B1725" s="148"/>
      <c r="C1725" s="111"/>
      <c r="D1725" s="111"/>
      <c r="E1725" s="32"/>
      <c r="F1725"/>
    </row>
    <row r="1726" spans="1:6" s="33" customFormat="1" ht="15.75">
      <c r="A1726" s="158"/>
      <c r="B1726" s="148"/>
      <c r="C1726" s="111"/>
      <c r="D1726" s="111"/>
      <c r="E1726" s="32"/>
      <c r="F1726"/>
    </row>
    <row r="1727" spans="1:6" s="33" customFormat="1" ht="15.75">
      <c r="A1727" s="158"/>
      <c r="B1727" s="148"/>
      <c r="C1727" s="111"/>
      <c r="D1727" s="111"/>
      <c r="E1727" s="32"/>
      <c r="F1727"/>
    </row>
    <row r="1728" spans="1:6" s="33" customFormat="1" ht="15.75">
      <c r="A1728" s="158"/>
      <c r="B1728" s="148"/>
      <c r="C1728" s="111"/>
      <c r="D1728" s="111"/>
      <c r="E1728" s="32"/>
      <c r="F1728"/>
    </row>
    <row r="1729" spans="1:6" s="33" customFormat="1" ht="15.75">
      <c r="A1729" s="158"/>
      <c r="B1729" s="148"/>
      <c r="C1729" s="111"/>
      <c r="D1729" s="111"/>
      <c r="E1729" s="32"/>
      <c r="F1729"/>
    </row>
    <row r="1730" spans="1:6" s="33" customFormat="1" ht="15.75">
      <c r="A1730" s="158"/>
      <c r="B1730" s="148"/>
      <c r="C1730" s="111"/>
      <c r="D1730" s="111"/>
      <c r="E1730" s="32"/>
      <c r="F1730"/>
    </row>
    <row r="1731" spans="1:6" s="33" customFormat="1" ht="15.75">
      <c r="A1731" s="158"/>
      <c r="B1731" s="148"/>
      <c r="C1731" s="111"/>
      <c r="D1731" s="111"/>
      <c r="E1731" s="32"/>
      <c r="F1731"/>
    </row>
    <row r="1732" spans="1:6" s="33" customFormat="1" ht="15.75">
      <c r="A1732" s="158"/>
      <c r="B1732" s="148"/>
      <c r="C1732" s="111"/>
      <c r="D1732" s="111"/>
      <c r="E1732" s="32"/>
      <c r="F1732"/>
    </row>
    <row r="1733" spans="1:6" s="33" customFormat="1" ht="15.75">
      <c r="A1733" s="158"/>
      <c r="B1733" s="148"/>
      <c r="C1733" s="111"/>
      <c r="D1733" s="111"/>
      <c r="E1733" s="32"/>
      <c r="F1733"/>
    </row>
    <row r="1734" spans="1:6" s="33" customFormat="1" ht="15.75">
      <c r="A1734" s="158"/>
      <c r="B1734" s="148"/>
      <c r="C1734" s="111"/>
      <c r="D1734" s="111"/>
      <c r="E1734" s="32"/>
      <c r="F1734"/>
    </row>
    <row r="1735" spans="1:6" s="33" customFormat="1" ht="15.75">
      <c r="A1735" s="158"/>
      <c r="B1735" s="148"/>
      <c r="C1735" s="111"/>
      <c r="D1735" s="111"/>
      <c r="E1735" s="32"/>
      <c r="F1735"/>
    </row>
    <row r="1736" spans="1:6" s="33" customFormat="1" ht="15.75">
      <c r="A1736" s="158"/>
      <c r="B1736" s="148"/>
      <c r="C1736" s="111"/>
      <c r="D1736" s="111"/>
      <c r="E1736" s="32"/>
      <c r="F1736"/>
    </row>
    <row r="1737" spans="1:6" s="33" customFormat="1" ht="15.75">
      <c r="A1737" s="158"/>
      <c r="B1737" s="148"/>
      <c r="C1737" s="111"/>
      <c r="D1737" s="111"/>
      <c r="E1737" s="32"/>
      <c r="F1737"/>
    </row>
    <row r="1738" spans="1:6" s="33" customFormat="1" ht="15.75">
      <c r="A1738" s="158"/>
      <c r="B1738" s="148"/>
      <c r="C1738" s="111"/>
      <c r="D1738" s="111"/>
      <c r="E1738" s="32"/>
      <c r="F1738"/>
    </row>
    <row r="1739" spans="1:6" s="33" customFormat="1" ht="15.75">
      <c r="A1739" s="158"/>
      <c r="B1739" s="148"/>
      <c r="C1739" s="111"/>
      <c r="D1739" s="111"/>
      <c r="E1739" s="32"/>
      <c r="F1739"/>
    </row>
    <row r="1740" spans="1:6" s="33" customFormat="1" ht="15.75">
      <c r="A1740" s="158"/>
      <c r="B1740" s="148"/>
      <c r="C1740" s="111"/>
      <c r="D1740" s="111"/>
      <c r="E1740" s="32"/>
      <c r="F1740"/>
    </row>
    <row r="1741" spans="1:6" s="33" customFormat="1" ht="15.75">
      <c r="A1741" s="158"/>
      <c r="B1741" s="148"/>
      <c r="C1741" s="111"/>
      <c r="D1741" s="111"/>
      <c r="E1741" s="32"/>
      <c r="F1741"/>
    </row>
    <row r="1742" spans="1:6" s="33" customFormat="1" ht="15.75">
      <c r="A1742" s="158"/>
      <c r="B1742" s="148"/>
      <c r="C1742" s="111"/>
      <c r="D1742" s="111"/>
      <c r="E1742" s="32"/>
      <c r="F1742"/>
    </row>
    <row r="1743" spans="1:6" s="33" customFormat="1" ht="15.75">
      <c r="A1743" s="158"/>
      <c r="B1743" s="148"/>
      <c r="C1743" s="111"/>
      <c r="D1743" s="111"/>
      <c r="E1743" s="32"/>
      <c r="F1743"/>
    </row>
    <row r="1744" spans="1:6" s="33" customFormat="1" ht="15.75">
      <c r="A1744" s="158"/>
      <c r="B1744" s="148"/>
      <c r="C1744" s="111"/>
      <c r="D1744" s="111"/>
      <c r="E1744" s="32"/>
      <c r="F1744"/>
    </row>
    <row r="1745" spans="1:6" s="33" customFormat="1" ht="15.75">
      <c r="A1745" s="158"/>
      <c r="B1745" s="148"/>
      <c r="C1745" s="111"/>
      <c r="D1745" s="111"/>
      <c r="E1745" s="32"/>
      <c r="F1745"/>
    </row>
    <row r="1746" spans="1:6" s="33" customFormat="1" ht="15.75">
      <c r="A1746" s="158"/>
      <c r="B1746" s="148"/>
      <c r="C1746" s="111"/>
      <c r="D1746" s="111"/>
      <c r="E1746" s="32"/>
      <c r="F1746"/>
    </row>
    <row r="1747" spans="1:6" s="33" customFormat="1" ht="15.75">
      <c r="A1747" s="158"/>
      <c r="B1747" s="148"/>
      <c r="C1747" s="111"/>
      <c r="D1747" s="111"/>
      <c r="E1747" s="32"/>
      <c r="F1747"/>
    </row>
    <row r="1748" spans="1:6" s="33" customFormat="1" ht="15.75">
      <c r="A1748" s="158"/>
      <c r="B1748" s="148"/>
      <c r="C1748" s="111"/>
      <c r="D1748" s="111"/>
      <c r="E1748" s="32"/>
      <c r="F1748"/>
    </row>
    <row r="1749" spans="1:6" s="33" customFormat="1" ht="15.75">
      <c r="A1749" s="158"/>
      <c r="B1749" s="148"/>
      <c r="C1749" s="111"/>
      <c r="D1749" s="111"/>
      <c r="E1749" s="32"/>
      <c r="F1749"/>
    </row>
    <row r="1750" spans="1:6" s="33" customFormat="1" ht="15.75">
      <c r="A1750" s="158"/>
      <c r="B1750" s="148"/>
      <c r="C1750" s="111"/>
      <c r="D1750" s="111"/>
      <c r="E1750" s="32"/>
      <c r="F1750"/>
    </row>
    <row r="1751" spans="1:6" s="33" customFormat="1" ht="15.75">
      <c r="A1751" s="158"/>
      <c r="B1751" s="148"/>
      <c r="C1751" s="111"/>
      <c r="D1751" s="111"/>
      <c r="E1751" s="32"/>
      <c r="F1751"/>
    </row>
    <row r="1752" spans="1:6" s="33" customFormat="1" ht="15.75">
      <c r="A1752" s="158"/>
      <c r="B1752" s="148"/>
      <c r="C1752" s="111"/>
      <c r="D1752" s="111"/>
      <c r="E1752" s="32"/>
      <c r="F1752"/>
    </row>
    <row r="1753" spans="1:6" s="33" customFormat="1" ht="15.75">
      <c r="A1753" s="158"/>
      <c r="B1753" s="148"/>
      <c r="C1753" s="111"/>
      <c r="D1753" s="111"/>
      <c r="E1753" s="32"/>
      <c r="F1753"/>
    </row>
    <row r="1754" spans="1:6" s="33" customFormat="1" ht="15.75">
      <c r="A1754" s="158"/>
      <c r="B1754" s="148"/>
      <c r="C1754" s="111"/>
      <c r="D1754" s="111"/>
      <c r="E1754" s="32"/>
      <c r="F1754"/>
    </row>
    <row r="1755" spans="1:6" s="33" customFormat="1" ht="15.75">
      <c r="A1755" s="158"/>
      <c r="B1755" s="148"/>
      <c r="C1755" s="111"/>
      <c r="D1755" s="111"/>
      <c r="E1755" s="32"/>
      <c r="F1755"/>
    </row>
    <row r="1756" spans="1:6" s="33" customFormat="1" ht="15.75">
      <c r="A1756" s="158"/>
      <c r="B1756" s="148"/>
      <c r="C1756" s="111"/>
      <c r="D1756" s="111"/>
      <c r="E1756" s="32"/>
      <c r="F1756"/>
    </row>
    <row r="1757" spans="1:6" s="33" customFormat="1" ht="15.75">
      <c r="A1757" s="158"/>
      <c r="B1757" s="148"/>
      <c r="C1757" s="111"/>
      <c r="D1757" s="111"/>
      <c r="E1757" s="32"/>
      <c r="F1757"/>
    </row>
    <row r="1758" spans="1:6" s="33" customFormat="1" ht="15.75">
      <c r="A1758" s="158"/>
      <c r="B1758" s="148"/>
      <c r="C1758" s="111"/>
      <c r="D1758" s="111"/>
      <c r="E1758" s="32"/>
      <c r="F1758"/>
    </row>
    <row r="1759" spans="1:6" s="33" customFormat="1" ht="15.75">
      <c r="A1759" s="158"/>
      <c r="B1759" s="148"/>
      <c r="C1759" s="111"/>
      <c r="D1759" s="111"/>
      <c r="E1759" s="32"/>
      <c r="F1759"/>
    </row>
    <row r="1760" spans="1:6" s="33" customFormat="1" ht="15.75">
      <c r="A1760" s="158"/>
      <c r="B1760" s="148"/>
      <c r="C1760" s="111"/>
      <c r="D1760" s="111"/>
      <c r="E1760" s="32"/>
      <c r="F1760"/>
    </row>
    <row r="1761" spans="1:6" s="33" customFormat="1" ht="15.75">
      <c r="A1761" s="158"/>
      <c r="B1761" s="148"/>
      <c r="C1761" s="111"/>
      <c r="D1761" s="111"/>
      <c r="E1761" s="32"/>
      <c r="F1761"/>
    </row>
    <row r="1762" spans="1:6" s="33" customFormat="1" ht="15.75">
      <c r="A1762" s="158"/>
      <c r="B1762" s="148"/>
      <c r="C1762" s="111"/>
      <c r="D1762" s="111"/>
      <c r="E1762" s="32"/>
      <c r="F1762"/>
    </row>
    <row r="1763" spans="1:6" s="33" customFormat="1" ht="15.75">
      <c r="A1763" s="158"/>
      <c r="B1763" s="148"/>
      <c r="C1763" s="111"/>
      <c r="D1763" s="111"/>
      <c r="E1763" s="32"/>
      <c r="F1763"/>
    </row>
    <row r="1764" spans="1:6" s="33" customFormat="1" ht="15.75">
      <c r="A1764" s="158"/>
      <c r="B1764" s="148"/>
      <c r="C1764" s="111"/>
      <c r="D1764" s="111"/>
      <c r="E1764" s="32"/>
      <c r="F1764"/>
    </row>
    <row r="1765" spans="1:6" s="33" customFormat="1" ht="15.75">
      <c r="A1765" s="158"/>
      <c r="B1765" s="148"/>
      <c r="C1765" s="111"/>
      <c r="D1765" s="111"/>
      <c r="E1765" s="32"/>
      <c r="F1765"/>
    </row>
    <row r="1766" spans="1:6" s="33" customFormat="1" ht="15.75">
      <c r="A1766" s="158"/>
      <c r="B1766" s="148"/>
      <c r="C1766" s="111"/>
      <c r="D1766" s="111"/>
      <c r="E1766" s="32"/>
      <c r="F1766"/>
    </row>
    <row r="1767" spans="1:6" s="33" customFormat="1" ht="15.75">
      <c r="A1767" s="158"/>
      <c r="B1767" s="148"/>
      <c r="C1767" s="111"/>
      <c r="D1767" s="111"/>
      <c r="E1767" s="32"/>
      <c r="F1767"/>
    </row>
    <row r="1768" spans="1:6" s="33" customFormat="1" ht="15.75">
      <c r="A1768" s="158"/>
      <c r="B1768" s="148"/>
      <c r="C1768" s="111"/>
      <c r="D1768" s="111"/>
      <c r="E1768" s="32"/>
      <c r="F1768"/>
    </row>
    <row r="1769" spans="1:6" s="33" customFormat="1" ht="15.75">
      <c r="A1769" s="158"/>
      <c r="B1769" s="148"/>
      <c r="C1769" s="111"/>
      <c r="D1769" s="111"/>
      <c r="E1769" s="32"/>
      <c r="F1769"/>
    </row>
    <row r="1770" spans="1:6" s="33" customFormat="1" ht="15.75">
      <c r="A1770" s="158"/>
      <c r="B1770" s="148"/>
      <c r="C1770" s="111"/>
      <c r="D1770" s="111"/>
      <c r="E1770" s="32"/>
      <c r="F1770"/>
    </row>
    <row r="1771" spans="1:6" s="33" customFormat="1" ht="15.75">
      <c r="A1771" s="158"/>
      <c r="B1771" s="148"/>
      <c r="C1771" s="111"/>
      <c r="D1771" s="111"/>
      <c r="E1771" s="32"/>
      <c r="F1771"/>
    </row>
    <row r="1772" spans="1:6" s="33" customFormat="1" ht="15.75">
      <c r="A1772" s="158"/>
      <c r="B1772" s="148"/>
      <c r="C1772" s="111"/>
      <c r="D1772" s="111"/>
      <c r="E1772" s="32"/>
      <c r="F1772"/>
    </row>
    <row r="1773" spans="1:6" s="33" customFormat="1" ht="15.75">
      <c r="A1773" s="158"/>
      <c r="B1773" s="148"/>
      <c r="C1773" s="111"/>
      <c r="D1773" s="111"/>
      <c r="E1773" s="32"/>
      <c r="F1773"/>
    </row>
    <row r="1774" spans="1:6" s="33" customFormat="1" ht="15.75">
      <c r="A1774" s="158"/>
      <c r="B1774" s="148"/>
      <c r="C1774" s="111"/>
      <c r="D1774" s="111"/>
      <c r="E1774" s="32"/>
      <c r="F1774"/>
    </row>
    <row r="1775" spans="1:6" s="33" customFormat="1" ht="15.75">
      <c r="A1775" s="158"/>
      <c r="B1775" s="148"/>
      <c r="C1775" s="111"/>
      <c r="D1775" s="111"/>
      <c r="E1775" s="32"/>
      <c r="F1775"/>
    </row>
    <row r="1776" spans="1:6" s="33" customFormat="1" ht="15.75">
      <c r="A1776" s="158"/>
      <c r="B1776" s="148"/>
      <c r="C1776" s="111"/>
      <c r="D1776" s="111"/>
      <c r="E1776" s="32"/>
      <c r="F1776"/>
    </row>
    <row r="1777" spans="1:6" s="33" customFormat="1" ht="15.75">
      <c r="A1777" s="158"/>
      <c r="B1777" s="148"/>
      <c r="C1777" s="111"/>
      <c r="D1777" s="111"/>
      <c r="E1777" s="32"/>
      <c r="F1777"/>
    </row>
    <row r="1778" spans="1:6" s="33" customFormat="1" ht="15.75">
      <c r="A1778" s="158"/>
      <c r="B1778" s="148"/>
      <c r="C1778" s="111"/>
      <c r="D1778" s="111"/>
      <c r="E1778" s="32"/>
      <c r="F1778"/>
    </row>
    <row r="1779" spans="1:6" s="33" customFormat="1" ht="15.75">
      <c r="A1779" s="158"/>
      <c r="B1779" s="148"/>
      <c r="C1779" s="111"/>
      <c r="D1779" s="111"/>
      <c r="E1779" s="32"/>
      <c r="F1779"/>
    </row>
    <row r="1780" spans="1:6" s="33" customFormat="1" ht="15.75">
      <c r="A1780" s="158"/>
      <c r="B1780" s="148"/>
      <c r="C1780" s="111"/>
      <c r="D1780" s="111"/>
      <c r="E1780" s="32"/>
      <c r="F1780"/>
    </row>
    <row r="1781" spans="1:6" s="33" customFormat="1" ht="15.75">
      <c r="A1781" s="158"/>
      <c r="B1781" s="148"/>
      <c r="C1781" s="111"/>
      <c r="D1781" s="111"/>
      <c r="E1781" s="32"/>
      <c r="F1781"/>
    </row>
    <row r="1782" spans="1:6" s="33" customFormat="1" ht="15.75">
      <c r="A1782" s="158"/>
      <c r="B1782" s="148"/>
      <c r="C1782" s="111"/>
      <c r="D1782" s="111"/>
      <c r="E1782" s="32"/>
      <c r="F1782"/>
    </row>
    <row r="1783" spans="1:6" s="33" customFormat="1" ht="15.75">
      <c r="A1783" s="158"/>
      <c r="B1783" s="148"/>
      <c r="C1783" s="111"/>
      <c r="D1783" s="111"/>
      <c r="E1783" s="32"/>
      <c r="F1783"/>
    </row>
    <row r="1784" spans="1:6" s="33" customFormat="1" ht="15.75">
      <c r="A1784" s="158"/>
      <c r="B1784" s="148"/>
      <c r="C1784" s="111"/>
      <c r="D1784" s="111"/>
      <c r="E1784" s="32"/>
      <c r="F1784"/>
    </row>
    <row r="1785" spans="1:6" s="33" customFormat="1" ht="15.75">
      <c r="A1785" s="158"/>
      <c r="B1785" s="148"/>
      <c r="C1785" s="111"/>
      <c r="D1785" s="111"/>
      <c r="E1785" s="32"/>
      <c r="F1785"/>
    </row>
    <row r="1786" spans="1:6" s="33" customFormat="1" ht="15.75">
      <c r="A1786" s="158"/>
      <c r="B1786" s="148"/>
      <c r="C1786" s="111"/>
      <c r="D1786" s="111"/>
      <c r="E1786" s="32"/>
      <c r="F1786"/>
    </row>
    <row r="1787" spans="1:6" s="33" customFormat="1" ht="15.75">
      <c r="A1787" s="158"/>
      <c r="B1787" s="148"/>
      <c r="C1787" s="111"/>
      <c r="D1787" s="111"/>
      <c r="E1787" s="32"/>
      <c r="F1787"/>
    </row>
    <row r="1788" spans="1:6" s="33" customFormat="1" ht="15.75">
      <c r="A1788" s="158"/>
      <c r="B1788" s="148"/>
      <c r="C1788" s="111"/>
      <c r="D1788" s="111"/>
      <c r="E1788" s="32"/>
      <c r="F1788"/>
    </row>
    <row r="1789" spans="1:6" s="33" customFormat="1" ht="15.75">
      <c r="A1789" s="158"/>
      <c r="B1789" s="148"/>
      <c r="C1789" s="111"/>
      <c r="D1789" s="111"/>
      <c r="E1789" s="32"/>
      <c r="F1789"/>
    </row>
    <row r="1790" spans="1:6" s="33" customFormat="1" ht="15.75">
      <c r="A1790" s="158"/>
      <c r="B1790" s="148"/>
      <c r="C1790" s="111"/>
      <c r="D1790" s="111"/>
      <c r="E1790" s="32"/>
      <c r="F1790"/>
    </row>
    <row r="1791" spans="1:6" s="33" customFormat="1" ht="15.75">
      <c r="A1791" s="158"/>
      <c r="B1791" s="148"/>
      <c r="C1791" s="111"/>
      <c r="D1791" s="111"/>
      <c r="E1791" s="32"/>
      <c r="F1791"/>
    </row>
    <row r="1792" spans="1:6" s="33" customFormat="1" ht="15.75">
      <c r="A1792" s="158"/>
      <c r="B1792" s="148"/>
      <c r="C1792" s="111"/>
      <c r="D1792" s="111"/>
      <c r="E1792" s="32"/>
      <c r="F1792"/>
    </row>
    <row r="1793" spans="1:6" s="33" customFormat="1" ht="15.75">
      <c r="A1793" s="158"/>
      <c r="B1793" s="148"/>
      <c r="C1793" s="111"/>
      <c r="D1793" s="111"/>
      <c r="E1793" s="32"/>
      <c r="F1793"/>
    </row>
    <row r="1794" spans="1:6" s="33" customFormat="1" ht="15.75">
      <c r="A1794" s="158"/>
      <c r="B1794" s="148"/>
      <c r="C1794" s="111"/>
      <c r="D1794" s="111"/>
      <c r="E1794" s="32"/>
      <c r="F1794"/>
    </row>
    <row r="1795" spans="1:6" s="33" customFormat="1" ht="15.75">
      <c r="A1795" s="158"/>
      <c r="B1795" s="148"/>
      <c r="C1795" s="111"/>
      <c r="D1795" s="111"/>
      <c r="E1795" s="32"/>
      <c r="F1795"/>
    </row>
    <row r="1796" spans="1:6" s="33" customFormat="1" ht="15.75">
      <c r="A1796" s="158"/>
      <c r="B1796" s="148"/>
      <c r="C1796" s="111"/>
      <c r="D1796" s="111"/>
      <c r="E1796" s="32"/>
      <c r="F1796"/>
    </row>
    <row r="1797" spans="1:6" s="33" customFormat="1" ht="15.75">
      <c r="A1797" s="158"/>
      <c r="B1797" s="148"/>
      <c r="C1797" s="111"/>
      <c r="D1797" s="111"/>
      <c r="E1797" s="32"/>
      <c r="F1797"/>
    </row>
    <row r="1798" spans="1:6" s="33" customFormat="1" ht="15.75">
      <c r="A1798" s="158"/>
      <c r="B1798" s="148"/>
      <c r="C1798" s="111"/>
      <c r="D1798" s="111"/>
      <c r="E1798" s="32"/>
      <c r="F1798"/>
    </row>
    <row r="1799" spans="1:6" s="33" customFormat="1" ht="15.75">
      <c r="A1799" s="158"/>
      <c r="B1799" s="148"/>
      <c r="C1799" s="111"/>
      <c r="D1799" s="111"/>
      <c r="E1799" s="32"/>
      <c r="F1799"/>
    </row>
    <row r="1800" spans="1:6" s="33" customFormat="1" ht="15.75">
      <c r="A1800" s="158"/>
      <c r="B1800" s="148"/>
      <c r="C1800" s="111"/>
      <c r="D1800" s="111"/>
      <c r="E1800" s="32"/>
      <c r="F1800"/>
    </row>
    <row r="1801" spans="1:6" s="33" customFormat="1" ht="15.75">
      <c r="A1801" s="158"/>
      <c r="B1801" s="148"/>
      <c r="C1801" s="111"/>
      <c r="D1801" s="111"/>
      <c r="E1801" s="32"/>
      <c r="F1801"/>
    </row>
    <row r="1802" spans="1:6" s="33" customFormat="1" ht="15.75">
      <c r="A1802" s="158"/>
      <c r="B1802" s="148"/>
      <c r="C1802" s="111"/>
      <c r="D1802" s="111"/>
      <c r="E1802" s="32"/>
      <c r="F1802"/>
    </row>
    <row r="1803" spans="1:6" s="33" customFormat="1" ht="15.75">
      <c r="A1803" s="158"/>
      <c r="B1803" s="148"/>
      <c r="C1803" s="111"/>
      <c r="D1803" s="111"/>
      <c r="E1803" s="32"/>
      <c r="F1803"/>
    </row>
    <row r="1804" spans="1:6" s="33" customFormat="1" ht="15.75">
      <c r="A1804" s="158"/>
      <c r="B1804" s="148"/>
      <c r="C1804" s="111"/>
      <c r="D1804" s="111"/>
      <c r="E1804" s="32"/>
      <c r="F1804"/>
    </row>
    <row r="1805" spans="1:6" s="33" customFormat="1" ht="15.75">
      <c r="A1805" s="158"/>
      <c r="B1805" s="148"/>
      <c r="C1805" s="111"/>
      <c r="D1805" s="111"/>
      <c r="E1805" s="32"/>
      <c r="F1805"/>
    </row>
    <row r="1806" spans="1:6" s="33" customFormat="1" ht="15.75">
      <c r="A1806" s="158"/>
      <c r="B1806" s="148"/>
      <c r="C1806" s="111"/>
      <c r="D1806" s="111"/>
      <c r="E1806" s="32"/>
      <c r="F1806"/>
    </row>
    <row r="1807" spans="1:6" s="33" customFormat="1" ht="15.75">
      <c r="A1807" s="158"/>
      <c r="B1807" s="148"/>
      <c r="C1807" s="111"/>
      <c r="D1807" s="111"/>
      <c r="E1807" s="32"/>
      <c r="F1807"/>
    </row>
    <row r="1808" spans="1:6" s="33" customFormat="1" ht="15.75">
      <c r="A1808" s="158"/>
      <c r="B1808" s="148"/>
      <c r="C1808" s="111"/>
      <c r="D1808" s="111"/>
      <c r="E1808" s="32"/>
      <c r="F1808"/>
    </row>
    <row r="1809" spans="1:6" s="33" customFormat="1" ht="15.75">
      <c r="A1809" s="158"/>
      <c r="B1809" s="148"/>
      <c r="C1809" s="111"/>
      <c r="D1809" s="111"/>
      <c r="E1809" s="32"/>
      <c r="F1809"/>
    </row>
    <row r="1810" spans="1:6" s="33" customFormat="1" ht="15.75">
      <c r="A1810" s="158"/>
      <c r="B1810" s="148"/>
      <c r="C1810" s="111"/>
      <c r="D1810" s="111"/>
      <c r="E1810" s="32"/>
      <c r="F1810"/>
    </row>
    <row r="1811" spans="1:6" s="33" customFormat="1" ht="15.75">
      <c r="A1811" s="158"/>
      <c r="B1811" s="148"/>
      <c r="C1811" s="111"/>
      <c r="D1811" s="111"/>
      <c r="E1811" s="32"/>
      <c r="F1811"/>
    </row>
    <row r="1812" spans="1:6" s="33" customFormat="1" ht="15.75">
      <c r="A1812" s="158"/>
      <c r="B1812" s="148"/>
      <c r="C1812" s="111"/>
      <c r="D1812" s="111"/>
      <c r="E1812" s="32"/>
      <c r="F1812"/>
    </row>
    <row r="1813" spans="1:6" s="33" customFormat="1" ht="15.75">
      <c r="A1813" s="158"/>
      <c r="B1813" s="148"/>
      <c r="C1813" s="111"/>
      <c r="D1813" s="111"/>
      <c r="E1813" s="32"/>
      <c r="F1813"/>
    </row>
    <row r="1814" spans="1:6" s="33" customFormat="1" ht="15.75">
      <c r="A1814" s="158"/>
      <c r="B1814" s="148"/>
      <c r="C1814" s="111"/>
      <c r="D1814" s="111"/>
      <c r="E1814" s="32"/>
      <c r="F1814"/>
    </row>
    <row r="1815" spans="1:6" s="33" customFormat="1" ht="15.75">
      <c r="A1815" s="158"/>
      <c r="B1815" s="148"/>
      <c r="C1815" s="111"/>
      <c r="D1815" s="111"/>
      <c r="E1815" s="32"/>
      <c r="F1815"/>
    </row>
    <row r="1816" spans="1:6" s="33" customFormat="1" ht="15.75">
      <c r="A1816" s="158"/>
      <c r="B1816" s="148"/>
      <c r="C1816" s="111"/>
      <c r="D1816" s="111"/>
      <c r="E1816" s="32"/>
      <c r="F1816"/>
    </row>
    <row r="1817" spans="1:6" s="33" customFormat="1" ht="15.75">
      <c r="A1817" s="158"/>
      <c r="B1817" s="148"/>
      <c r="C1817" s="111"/>
      <c r="D1817" s="111"/>
      <c r="E1817" s="32"/>
      <c r="F1817"/>
    </row>
    <row r="1818" spans="1:6" s="33" customFormat="1" ht="15.75">
      <c r="A1818" s="158"/>
      <c r="B1818" s="148"/>
      <c r="C1818" s="111"/>
      <c r="D1818" s="111"/>
      <c r="E1818" s="32"/>
      <c r="F1818"/>
    </row>
    <row r="1819" spans="1:6" s="33" customFormat="1" ht="15.75">
      <c r="A1819" s="158"/>
      <c r="B1819" s="148"/>
      <c r="C1819" s="111"/>
      <c r="D1819" s="111"/>
      <c r="E1819" s="32"/>
      <c r="F1819"/>
    </row>
    <row r="1820" spans="1:6" s="33" customFormat="1" ht="15.75">
      <c r="A1820" s="158"/>
      <c r="B1820" s="148"/>
      <c r="C1820" s="111"/>
      <c r="D1820" s="111"/>
      <c r="E1820" s="32"/>
      <c r="F1820"/>
    </row>
    <row r="1821" spans="1:6" s="33" customFormat="1" ht="15.75">
      <c r="A1821" s="158"/>
      <c r="B1821" s="148"/>
      <c r="C1821" s="111"/>
      <c r="D1821" s="111"/>
      <c r="E1821" s="32"/>
      <c r="F1821"/>
    </row>
    <row r="1822" spans="1:6" s="33" customFormat="1" ht="15.75">
      <c r="A1822" s="158"/>
      <c r="B1822" s="148"/>
      <c r="C1822" s="111"/>
      <c r="D1822" s="111"/>
      <c r="E1822" s="32"/>
      <c r="F1822"/>
    </row>
    <row r="1823" spans="1:6" s="33" customFormat="1" ht="15.75">
      <c r="A1823" s="158"/>
      <c r="B1823" s="148"/>
      <c r="C1823" s="111"/>
      <c r="D1823" s="111"/>
      <c r="E1823" s="32"/>
      <c r="F1823"/>
    </row>
    <row r="1824" spans="1:6" s="33" customFormat="1" ht="15.75">
      <c r="A1824" s="158"/>
      <c r="B1824" s="148"/>
      <c r="C1824" s="111"/>
      <c r="D1824" s="111"/>
      <c r="E1824" s="32"/>
      <c r="F1824"/>
    </row>
    <row r="1825" spans="1:6" s="33" customFormat="1" ht="15.75">
      <c r="A1825" s="158"/>
      <c r="B1825" s="148"/>
      <c r="C1825" s="111"/>
      <c r="D1825" s="111"/>
      <c r="E1825" s="32"/>
      <c r="F1825"/>
    </row>
    <row r="1826" spans="1:6" s="33" customFormat="1" ht="15.75">
      <c r="A1826" s="158"/>
      <c r="B1826" s="148"/>
      <c r="C1826" s="111"/>
      <c r="D1826" s="111"/>
      <c r="E1826" s="32"/>
      <c r="F1826"/>
    </row>
    <row r="1827" spans="1:6" s="33" customFormat="1" ht="15.75">
      <c r="A1827" s="158"/>
      <c r="B1827" s="148"/>
      <c r="C1827" s="111"/>
      <c r="D1827" s="111"/>
      <c r="E1827" s="32"/>
      <c r="F1827"/>
    </row>
    <row r="1828" spans="1:6" s="33" customFormat="1" ht="15.75">
      <c r="A1828" s="158"/>
      <c r="B1828" s="148"/>
      <c r="C1828" s="111"/>
      <c r="D1828" s="111"/>
      <c r="E1828" s="32"/>
      <c r="F1828"/>
    </row>
    <row r="1829" spans="1:6" s="33" customFormat="1" ht="15.75">
      <c r="A1829" s="158"/>
      <c r="B1829" s="148"/>
      <c r="C1829" s="111"/>
      <c r="D1829" s="111"/>
      <c r="E1829" s="32"/>
      <c r="F1829"/>
    </row>
    <row r="1830" spans="1:6" s="33" customFormat="1" ht="15.75">
      <c r="A1830" s="158"/>
      <c r="B1830" s="148"/>
      <c r="C1830" s="111"/>
      <c r="D1830" s="111"/>
      <c r="E1830" s="32"/>
      <c r="F1830"/>
    </row>
    <row r="1831" spans="1:6" s="33" customFormat="1" ht="15.75">
      <c r="A1831" s="158"/>
      <c r="B1831" s="148"/>
      <c r="C1831" s="111"/>
      <c r="D1831" s="111"/>
      <c r="E1831" s="32"/>
      <c r="F1831"/>
    </row>
    <row r="1832" spans="1:6" s="33" customFormat="1" ht="15.75">
      <c r="A1832" s="158"/>
      <c r="B1832" s="148"/>
      <c r="C1832" s="111"/>
      <c r="D1832" s="111"/>
      <c r="E1832" s="32"/>
      <c r="F1832"/>
    </row>
    <row r="1833" spans="1:6" s="33" customFormat="1" ht="15.75">
      <c r="A1833" s="158"/>
      <c r="B1833" s="148"/>
      <c r="C1833" s="111"/>
      <c r="D1833" s="111"/>
      <c r="E1833" s="32"/>
      <c r="F1833"/>
    </row>
    <row r="1834" spans="1:6" s="33" customFormat="1" ht="15.75">
      <c r="A1834" s="158"/>
      <c r="B1834" s="148"/>
      <c r="C1834" s="111"/>
      <c r="D1834" s="111"/>
      <c r="E1834" s="32"/>
      <c r="F1834"/>
    </row>
    <row r="1835" spans="1:6" s="33" customFormat="1" ht="15.75">
      <c r="A1835" s="158"/>
      <c r="B1835" s="148"/>
      <c r="C1835" s="111"/>
      <c r="D1835" s="111"/>
      <c r="E1835" s="32"/>
      <c r="F1835"/>
    </row>
    <row r="1836" spans="1:6" s="33" customFormat="1" ht="15.75">
      <c r="A1836" s="158"/>
      <c r="B1836" s="148"/>
      <c r="C1836" s="111"/>
      <c r="D1836" s="111"/>
      <c r="E1836" s="32"/>
      <c r="F1836"/>
    </row>
    <row r="1837" spans="1:6" s="33" customFormat="1" ht="15.75">
      <c r="A1837" s="158"/>
      <c r="B1837" s="148"/>
      <c r="C1837" s="111"/>
      <c r="D1837" s="111"/>
      <c r="E1837" s="32"/>
      <c r="F1837"/>
    </row>
    <row r="1838" spans="1:6" s="33" customFormat="1" ht="15.75">
      <c r="A1838" s="158"/>
      <c r="B1838" s="148"/>
      <c r="C1838" s="111"/>
      <c r="D1838" s="111"/>
      <c r="E1838" s="32"/>
      <c r="F1838"/>
    </row>
    <row r="1839" spans="1:6" s="33" customFormat="1" ht="15.75">
      <c r="A1839" s="158"/>
      <c r="B1839" s="148"/>
      <c r="C1839" s="111"/>
      <c r="D1839" s="111"/>
      <c r="E1839" s="32"/>
      <c r="F1839"/>
    </row>
    <row r="1840" spans="1:6" s="33" customFormat="1" ht="15.75">
      <c r="A1840" s="158"/>
      <c r="B1840" s="148"/>
      <c r="C1840" s="111"/>
      <c r="D1840" s="111"/>
      <c r="E1840" s="32"/>
      <c r="F1840"/>
    </row>
    <row r="1841" spans="1:6" s="33" customFormat="1" ht="15.75">
      <c r="A1841" s="158"/>
      <c r="B1841" s="148"/>
      <c r="C1841" s="111"/>
      <c r="D1841" s="111"/>
      <c r="E1841" s="32"/>
      <c r="F1841"/>
    </row>
    <row r="1842" spans="1:6" s="33" customFormat="1" ht="15.75">
      <c r="A1842" s="158"/>
      <c r="B1842" s="148"/>
      <c r="C1842" s="111"/>
      <c r="D1842" s="111"/>
      <c r="E1842" s="32"/>
      <c r="F1842"/>
    </row>
    <row r="1843" spans="1:6" s="33" customFormat="1" ht="15.75">
      <c r="A1843" s="158"/>
      <c r="B1843" s="148"/>
      <c r="C1843" s="111"/>
      <c r="D1843" s="111"/>
      <c r="E1843" s="32"/>
      <c r="F1843"/>
    </row>
    <row r="1844" spans="1:6" s="33" customFormat="1" ht="15.75">
      <c r="A1844" s="158"/>
      <c r="B1844" s="148"/>
      <c r="C1844" s="111"/>
      <c r="D1844" s="111"/>
      <c r="E1844" s="32"/>
      <c r="F1844"/>
    </row>
    <row r="1845" spans="1:6" s="33" customFormat="1" ht="15.75">
      <c r="A1845" s="158"/>
      <c r="B1845" s="148"/>
      <c r="C1845" s="111"/>
      <c r="D1845" s="111"/>
      <c r="E1845" s="32"/>
      <c r="F1845"/>
    </row>
    <row r="1846" spans="1:6" s="33" customFormat="1" ht="15.75">
      <c r="A1846" s="158"/>
      <c r="B1846" s="148"/>
      <c r="C1846" s="111"/>
      <c r="D1846" s="111"/>
      <c r="E1846" s="32"/>
      <c r="F1846"/>
    </row>
    <row r="1847" spans="1:6" s="33" customFormat="1" ht="15.75">
      <c r="A1847" s="158"/>
      <c r="B1847" s="148"/>
      <c r="C1847" s="111"/>
      <c r="D1847" s="111"/>
      <c r="E1847" s="32"/>
      <c r="F1847"/>
    </row>
    <row r="1848" spans="1:6" s="33" customFormat="1" ht="15.75">
      <c r="A1848" s="158"/>
      <c r="B1848" s="148"/>
      <c r="C1848" s="111"/>
      <c r="D1848" s="111"/>
      <c r="E1848" s="32"/>
      <c r="F1848"/>
    </row>
    <row r="1849" spans="1:6" s="33" customFormat="1" ht="15.75">
      <c r="A1849" s="158"/>
      <c r="B1849" s="148"/>
      <c r="C1849" s="111"/>
      <c r="D1849" s="111"/>
      <c r="E1849" s="32"/>
      <c r="F1849"/>
    </row>
    <row r="1850" spans="1:6" s="33" customFormat="1" ht="15.75">
      <c r="A1850" s="158"/>
      <c r="B1850" s="148"/>
      <c r="C1850" s="111"/>
      <c r="D1850" s="111"/>
      <c r="E1850" s="32"/>
      <c r="F1850"/>
    </row>
    <row r="1851" spans="1:6" s="33" customFormat="1" ht="15.75">
      <c r="A1851" s="158"/>
      <c r="B1851" s="148"/>
      <c r="C1851" s="111"/>
      <c r="D1851" s="111"/>
      <c r="E1851" s="32"/>
      <c r="F1851"/>
    </row>
    <row r="1852" spans="1:6" s="33" customFormat="1" ht="15.75">
      <c r="A1852" s="158"/>
      <c r="B1852" s="148"/>
      <c r="C1852" s="111"/>
      <c r="D1852" s="111"/>
      <c r="E1852" s="32"/>
      <c r="F1852"/>
    </row>
    <row r="1853" spans="1:6" s="33" customFormat="1" ht="15.75">
      <c r="A1853" s="158"/>
      <c r="B1853" s="148"/>
      <c r="C1853" s="111"/>
      <c r="D1853" s="111"/>
      <c r="E1853" s="32"/>
      <c r="F1853"/>
    </row>
    <row r="1854" spans="1:6" s="33" customFormat="1" ht="15.75">
      <c r="A1854" s="158"/>
      <c r="B1854" s="148"/>
      <c r="C1854" s="111"/>
      <c r="D1854" s="111"/>
      <c r="E1854" s="32"/>
      <c r="F1854"/>
    </row>
    <row r="1855" spans="1:6" s="33" customFormat="1" ht="15.75">
      <c r="A1855" s="158"/>
      <c r="B1855" s="148"/>
      <c r="C1855" s="111"/>
      <c r="D1855" s="111"/>
      <c r="E1855" s="32"/>
      <c r="F1855"/>
    </row>
    <row r="1856" spans="1:6" s="33" customFormat="1" ht="15.75">
      <c r="A1856" s="158"/>
      <c r="B1856" s="148"/>
      <c r="C1856" s="111"/>
      <c r="D1856" s="111"/>
      <c r="E1856" s="32"/>
      <c r="F1856"/>
    </row>
    <row r="1857" spans="1:6" s="33" customFormat="1" ht="15.75">
      <c r="A1857" s="158"/>
      <c r="B1857" s="148"/>
      <c r="C1857" s="111"/>
      <c r="D1857" s="111"/>
      <c r="E1857" s="32"/>
      <c r="F1857"/>
    </row>
    <row r="1858" spans="1:6" s="33" customFormat="1" ht="15.75">
      <c r="A1858" s="158"/>
      <c r="B1858" s="148"/>
      <c r="C1858" s="111"/>
      <c r="D1858" s="111"/>
      <c r="E1858" s="32"/>
      <c r="F1858"/>
    </row>
    <row r="1859" spans="1:6" s="33" customFormat="1" ht="15.75">
      <c r="A1859" s="158"/>
      <c r="B1859" s="148"/>
      <c r="C1859" s="111"/>
      <c r="D1859" s="111"/>
      <c r="E1859" s="32"/>
      <c r="F1859"/>
    </row>
    <row r="1860" spans="1:6" s="33" customFormat="1" ht="15.75">
      <c r="A1860" s="158"/>
      <c r="B1860" s="148"/>
      <c r="C1860" s="111"/>
      <c r="D1860" s="111"/>
      <c r="E1860" s="32"/>
      <c r="F1860"/>
    </row>
    <row r="1861" spans="1:6" s="33" customFormat="1" ht="15.75">
      <c r="A1861" s="158"/>
      <c r="B1861" s="148"/>
      <c r="C1861" s="111"/>
      <c r="D1861" s="111"/>
      <c r="E1861" s="32"/>
      <c r="F1861"/>
    </row>
    <row r="1862" spans="1:6" s="33" customFormat="1" ht="15.75">
      <c r="A1862" s="158"/>
      <c r="B1862" s="148"/>
      <c r="C1862" s="111"/>
      <c r="D1862" s="111"/>
      <c r="E1862" s="32"/>
      <c r="F1862"/>
    </row>
    <row r="1863" spans="1:6" s="33" customFormat="1" ht="15.75">
      <c r="A1863" s="158"/>
      <c r="B1863" s="148"/>
      <c r="C1863" s="111"/>
      <c r="D1863" s="111"/>
      <c r="E1863" s="32"/>
      <c r="F1863"/>
    </row>
    <row r="1864" spans="1:6" s="33" customFormat="1" ht="15.75">
      <c r="A1864" s="158"/>
      <c r="B1864" s="148"/>
      <c r="C1864" s="111"/>
      <c r="D1864" s="111"/>
      <c r="E1864" s="32"/>
      <c r="F1864"/>
    </row>
    <row r="1865" spans="1:6" s="33" customFormat="1" ht="15.75">
      <c r="A1865" s="158"/>
      <c r="B1865" s="148"/>
      <c r="C1865" s="111"/>
      <c r="D1865" s="111"/>
      <c r="E1865" s="32"/>
      <c r="F1865"/>
    </row>
    <row r="1866" spans="1:6" s="33" customFormat="1" ht="15.75">
      <c r="A1866" s="158"/>
      <c r="B1866" s="148"/>
      <c r="C1866" s="111"/>
      <c r="D1866" s="111"/>
      <c r="E1866" s="32"/>
      <c r="F1866"/>
    </row>
    <row r="1867" spans="1:6" s="33" customFormat="1" ht="15.75">
      <c r="A1867" s="158"/>
      <c r="B1867" s="148"/>
      <c r="C1867" s="111"/>
      <c r="D1867" s="111"/>
      <c r="E1867" s="32"/>
      <c r="F1867"/>
    </row>
    <row r="1868" spans="1:6" s="33" customFormat="1" ht="15.75">
      <c r="A1868" s="158"/>
      <c r="B1868" s="148"/>
      <c r="C1868" s="111"/>
      <c r="D1868" s="111"/>
      <c r="E1868" s="32"/>
      <c r="F1868"/>
    </row>
    <row r="1869" spans="1:6" s="33" customFormat="1" ht="15.75">
      <c r="A1869" s="158"/>
      <c r="B1869" s="148"/>
      <c r="C1869" s="111"/>
      <c r="D1869" s="111"/>
      <c r="E1869" s="32"/>
      <c r="F1869"/>
    </row>
    <row r="1870" spans="1:6" s="33" customFormat="1" ht="15.75">
      <c r="A1870" s="158"/>
      <c r="B1870" s="148"/>
      <c r="C1870" s="111"/>
      <c r="D1870" s="111"/>
      <c r="E1870" s="32"/>
      <c r="F1870"/>
    </row>
    <row r="1871" spans="1:6" s="33" customFormat="1" ht="15.75">
      <c r="A1871" s="158"/>
      <c r="B1871" s="148"/>
      <c r="C1871" s="111"/>
      <c r="D1871" s="111"/>
      <c r="E1871" s="32"/>
      <c r="F1871"/>
    </row>
    <row r="1872" spans="1:6" s="33" customFormat="1" ht="15.75">
      <c r="A1872" s="158"/>
      <c r="B1872" s="148"/>
      <c r="C1872" s="111"/>
      <c r="D1872" s="111"/>
      <c r="E1872" s="32"/>
      <c r="F1872"/>
    </row>
    <row r="1873" spans="1:6" s="33" customFormat="1" ht="15.75">
      <c r="A1873" s="158"/>
      <c r="B1873" s="148"/>
      <c r="C1873" s="111"/>
      <c r="D1873" s="111"/>
      <c r="E1873" s="32"/>
      <c r="F1873"/>
    </row>
    <row r="1874" spans="1:6" s="33" customFormat="1" ht="15.75">
      <c r="A1874" s="158"/>
      <c r="B1874" s="148"/>
      <c r="C1874" s="111"/>
      <c r="D1874" s="111"/>
      <c r="E1874" s="32"/>
      <c r="F1874"/>
    </row>
    <row r="1875" spans="1:6" s="33" customFormat="1" ht="15.75">
      <c r="A1875" s="158"/>
      <c r="B1875" s="148"/>
      <c r="C1875" s="111"/>
      <c r="D1875" s="111"/>
      <c r="E1875" s="32"/>
      <c r="F1875"/>
    </row>
    <row r="1876" spans="1:6" s="33" customFormat="1" ht="15.75">
      <c r="A1876" s="158"/>
      <c r="B1876" s="148"/>
      <c r="C1876" s="111"/>
      <c r="D1876" s="111"/>
      <c r="E1876" s="32"/>
      <c r="F1876"/>
    </row>
    <row r="1877" spans="1:6" s="33" customFormat="1" ht="15.75">
      <c r="A1877" s="158"/>
      <c r="B1877" s="148"/>
      <c r="C1877" s="111"/>
      <c r="D1877" s="111"/>
      <c r="E1877" s="32"/>
      <c r="F1877"/>
    </row>
    <row r="1878" spans="1:6" s="33" customFormat="1" ht="15.75">
      <c r="A1878" s="158"/>
      <c r="B1878" s="148"/>
      <c r="C1878" s="111"/>
      <c r="D1878" s="111"/>
      <c r="E1878" s="32"/>
      <c r="F1878"/>
    </row>
    <row r="1879" spans="1:6" s="33" customFormat="1" ht="15.75">
      <c r="A1879" s="158"/>
      <c r="B1879" s="148"/>
      <c r="C1879" s="111"/>
      <c r="D1879" s="111"/>
      <c r="E1879" s="32"/>
      <c r="F1879"/>
    </row>
    <row r="1880" spans="1:6" s="33" customFormat="1" ht="15.75">
      <c r="A1880" s="158"/>
      <c r="B1880" s="148"/>
      <c r="C1880" s="111"/>
      <c r="D1880" s="111"/>
      <c r="E1880" s="32"/>
      <c r="F1880"/>
    </row>
    <row r="1881" spans="1:6" s="33" customFormat="1" ht="15.75">
      <c r="A1881" s="158"/>
      <c r="B1881" s="148"/>
      <c r="C1881" s="111"/>
      <c r="D1881" s="111"/>
      <c r="E1881" s="32"/>
      <c r="F1881"/>
    </row>
    <row r="1882" spans="1:6" s="33" customFormat="1" ht="15.75">
      <c r="A1882" s="158"/>
      <c r="B1882" s="148"/>
      <c r="C1882" s="111"/>
      <c r="D1882" s="111"/>
      <c r="E1882" s="32"/>
      <c r="F1882"/>
    </row>
    <row r="1883" spans="1:6" s="33" customFormat="1" ht="15.75">
      <c r="A1883" s="158"/>
      <c r="B1883" s="148"/>
      <c r="C1883" s="111"/>
      <c r="D1883" s="111"/>
      <c r="E1883" s="32"/>
      <c r="F1883"/>
    </row>
    <row r="1884" spans="1:6" s="33" customFormat="1" ht="15.75">
      <c r="A1884" s="158"/>
      <c r="B1884" s="148"/>
      <c r="C1884" s="111"/>
      <c r="D1884" s="111"/>
      <c r="E1884" s="32"/>
      <c r="F1884"/>
    </row>
    <row r="1885" spans="1:6" s="33" customFormat="1" ht="15.75">
      <c r="A1885" s="158"/>
      <c r="B1885" s="148"/>
      <c r="C1885" s="111"/>
      <c r="D1885" s="111"/>
      <c r="E1885" s="32"/>
      <c r="F1885"/>
    </row>
    <row r="1886" spans="1:6" s="33" customFormat="1" ht="15.75">
      <c r="A1886" s="158"/>
      <c r="B1886" s="148"/>
      <c r="C1886" s="111"/>
      <c r="D1886" s="111"/>
      <c r="E1886" s="32"/>
      <c r="F1886"/>
    </row>
    <row r="1887" spans="1:6" s="33" customFormat="1" ht="15.75">
      <c r="A1887" s="158"/>
      <c r="B1887" s="148"/>
      <c r="C1887" s="111"/>
      <c r="D1887" s="111"/>
      <c r="E1887" s="32"/>
      <c r="F1887"/>
    </row>
    <row r="1888" spans="1:6" s="33" customFormat="1" ht="15.75">
      <c r="A1888" s="158"/>
      <c r="B1888" s="148"/>
      <c r="C1888" s="111"/>
      <c r="D1888" s="111"/>
      <c r="E1888" s="32"/>
      <c r="F1888"/>
    </row>
    <row r="1889" spans="1:6" s="33" customFormat="1" ht="15.75">
      <c r="A1889" s="158"/>
      <c r="B1889" s="148"/>
      <c r="C1889" s="111"/>
      <c r="D1889" s="111"/>
      <c r="E1889" s="32"/>
      <c r="F1889"/>
    </row>
    <row r="1890" spans="1:6" s="33" customFormat="1" ht="15.75">
      <c r="A1890" s="158"/>
      <c r="B1890" s="148"/>
      <c r="C1890" s="111"/>
      <c r="D1890" s="111"/>
      <c r="E1890" s="32"/>
      <c r="F1890"/>
    </row>
    <row r="1891" spans="1:6" s="33" customFormat="1" ht="15.75">
      <c r="A1891" s="158"/>
      <c r="B1891" s="148"/>
      <c r="C1891" s="111"/>
      <c r="D1891" s="111"/>
      <c r="E1891" s="32"/>
      <c r="F1891"/>
    </row>
    <row r="1892" spans="1:6" s="33" customFormat="1" ht="15.75">
      <c r="A1892" s="158"/>
      <c r="B1892" s="148"/>
      <c r="C1892" s="111"/>
      <c r="D1892" s="111"/>
      <c r="E1892" s="32"/>
      <c r="F1892"/>
    </row>
    <row r="1893" spans="1:6" s="33" customFormat="1" ht="15.75">
      <c r="A1893" s="158"/>
      <c r="B1893" s="148"/>
      <c r="C1893" s="111"/>
      <c r="D1893" s="111"/>
      <c r="E1893" s="32"/>
      <c r="F1893"/>
    </row>
    <row r="1894" spans="1:6" s="33" customFormat="1" ht="15.75">
      <c r="A1894" s="158"/>
      <c r="B1894" s="148"/>
      <c r="C1894" s="111"/>
      <c r="D1894" s="111"/>
      <c r="E1894" s="32"/>
      <c r="F1894"/>
    </row>
    <row r="1895" spans="1:6" s="33" customFormat="1" ht="15.75">
      <c r="A1895" s="158"/>
      <c r="B1895" s="148"/>
      <c r="C1895" s="111"/>
      <c r="D1895" s="111"/>
      <c r="E1895" s="32"/>
      <c r="F1895"/>
    </row>
    <row r="1896" spans="1:6" s="33" customFormat="1" ht="15.75">
      <c r="A1896" s="158"/>
      <c r="B1896" s="148"/>
      <c r="C1896" s="111"/>
      <c r="D1896" s="111"/>
      <c r="E1896" s="32"/>
      <c r="F1896"/>
    </row>
    <row r="1897" spans="1:6" s="33" customFormat="1" ht="15.75">
      <c r="A1897" s="158"/>
      <c r="B1897" s="148"/>
      <c r="C1897" s="111"/>
      <c r="D1897" s="111"/>
      <c r="E1897" s="32"/>
      <c r="F1897"/>
    </row>
    <row r="1898" spans="1:6" s="33" customFormat="1" ht="15.75">
      <c r="A1898" s="158"/>
      <c r="B1898" s="148"/>
      <c r="C1898" s="111"/>
      <c r="D1898" s="111"/>
      <c r="E1898" s="32"/>
      <c r="F1898"/>
    </row>
    <row r="1899" spans="1:6" s="33" customFormat="1" ht="15.75">
      <c r="A1899" s="158"/>
      <c r="B1899" s="148"/>
      <c r="C1899" s="111"/>
      <c r="D1899" s="111"/>
      <c r="E1899" s="32"/>
      <c r="F1899"/>
    </row>
    <row r="1900" spans="1:6" s="33" customFormat="1" ht="15.75">
      <c r="A1900" s="158"/>
      <c r="B1900" s="148"/>
      <c r="C1900" s="111"/>
      <c r="D1900" s="111"/>
      <c r="E1900" s="32"/>
      <c r="F1900"/>
    </row>
    <row r="1901" spans="1:6" s="33" customFormat="1" ht="15.75">
      <c r="A1901" s="158"/>
      <c r="B1901" s="148"/>
      <c r="C1901" s="111"/>
      <c r="D1901" s="111"/>
      <c r="E1901" s="32"/>
      <c r="F1901"/>
    </row>
    <row r="1902" spans="1:6" s="33" customFormat="1" ht="15.75">
      <c r="A1902" s="158"/>
      <c r="B1902" s="148"/>
      <c r="C1902" s="111"/>
      <c r="D1902" s="111"/>
      <c r="E1902" s="32"/>
      <c r="F1902"/>
    </row>
    <row r="1903" spans="1:6" s="33" customFormat="1" ht="15.75">
      <c r="A1903" s="158"/>
      <c r="B1903" s="148"/>
      <c r="C1903" s="111"/>
      <c r="D1903" s="111"/>
      <c r="E1903" s="32"/>
      <c r="F1903"/>
    </row>
    <row r="1904" spans="1:6" s="33" customFormat="1" ht="15.75">
      <c r="A1904" s="158"/>
      <c r="B1904" s="148"/>
      <c r="C1904" s="111"/>
      <c r="D1904" s="111"/>
      <c r="E1904" s="32"/>
      <c r="F1904"/>
    </row>
    <row r="1905" spans="1:6" s="33" customFormat="1" ht="15.75">
      <c r="A1905" s="158"/>
      <c r="B1905" s="148"/>
      <c r="C1905" s="111"/>
      <c r="D1905" s="111"/>
      <c r="E1905" s="32"/>
      <c r="F1905"/>
    </row>
    <row r="1906" spans="1:6" s="33" customFormat="1" ht="15.75">
      <c r="A1906" s="158"/>
      <c r="B1906" s="148"/>
      <c r="C1906" s="111"/>
      <c r="D1906" s="111"/>
      <c r="E1906" s="32"/>
      <c r="F1906"/>
    </row>
    <row r="1907" spans="1:6" s="33" customFormat="1" ht="15.75">
      <c r="A1907" s="158"/>
      <c r="B1907" s="148"/>
      <c r="C1907" s="111"/>
      <c r="D1907" s="111"/>
      <c r="E1907" s="32"/>
      <c r="F1907"/>
    </row>
    <row r="1908" spans="1:6" s="33" customFormat="1" ht="15.75">
      <c r="A1908" s="158"/>
      <c r="B1908" s="148"/>
      <c r="C1908" s="111"/>
      <c r="D1908" s="111"/>
      <c r="E1908" s="32"/>
      <c r="F1908"/>
    </row>
    <row r="1909" spans="1:6" s="33" customFormat="1" ht="15.75">
      <c r="A1909" s="158"/>
      <c r="B1909" s="148"/>
      <c r="C1909" s="111"/>
      <c r="D1909" s="111"/>
      <c r="E1909" s="32"/>
      <c r="F1909"/>
    </row>
    <row r="1910" spans="1:6" s="33" customFormat="1" ht="15.75">
      <c r="A1910" s="158"/>
      <c r="B1910" s="148"/>
      <c r="C1910" s="111"/>
      <c r="D1910" s="111"/>
      <c r="E1910" s="32"/>
      <c r="F1910"/>
    </row>
    <row r="1911" spans="1:6" s="33" customFormat="1" ht="15.75">
      <c r="A1911" s="158"/>
      <c r="B1911" s="148"/>
      <c r="C1911" s="111"/>
      <c r="D1911" s="111"/>
      <c r="E1911" s="32"/>
      <c r="F1911"/>
    </row>
    <row r="1912" spans="1:6" s="33" customFormat="1" ht="15.75">
      <c r="A1912" s="158"/>
      <c r="B1912" s="148"/>
      <c r="C1912" s="111"/>
      <c r="D1912" s="111"/>
      <c r="E1912" s="32"/>
      <c r="F1912"/>
    </row>
    <row r="1913" spans="1:6" s="33" customFormat="1" ht="15.75">
      <c r="A1913" s="158"/>
      <c r="B1913" s="148"/>
      <c r="C1913" s="111"/>
      <c r="D1913" s="111"/>
      <c r="E1913" s="32"/>
      <c r="F1913"/>
    </row>
    <row r="1914" spans="1:6" s="33" customFormat="1" ht="15.75">
      <c r="A1914" s="158"/>
      <c r="B1914" s="148"/>
      <c r="C1914" s="111"/>
      <c r="D1914" s="111"/>
      <c r="E1914" s="32"/>
      <c r="F1914"/>
    </row>
    <row r="1915" spans="1:6" s="33" customFormat="1" ht="15.75">
      <c r="A1915" s="158"/>
      <c r="B1915" s="148"/>
      <c r="C1915" s="111"/>
      <c r="D1915" s="111"/>
      <c r="E1915" s="32"/>
      <c r="F1915"/>
    </row>
    <row r="1916" spans="1:6" s="33" customFormat="1" ht="15.75">
      <c r="A1916" s="158"/>
      <c r="B1916" s="148"/>
      <c r="C1916" s="111"/>
      <c r="D1916" s="111"/>
      <c r="E1916" s="32"/>
      <c r="F1916"/>
    </row>
    <row r="1917" spans="1:6" s="33" customFormat="1" ht="15.75">
      <c r="A1917" s="158"/>
      <c r="B1917" s="148"/>
      <c r="C1917" s="111"/>
      <c r="D1917" s="111"/>
      <c r="E1917" s="32"/>
      <c r="F1917"/>
    </row>
    <row r="1918" spans="1:6" s="33" customFormat="1" ht="15.75">
      <c r="A1918" s="158"/>
      <c r="B1918" s="148"/>
      <c r="C1918" s="111"/>
      <c r="D1918" s="111"/>
      <c r="E1918" s="32"/>
      <c r="F1918"/>
    </row>
    <row r="1919" spans="1:6" s="33" customFormat="1" ht="15.75">
      <c r="A1919" s="158"/>
      <c r="B1919" s="148"/>
      <c r="C1919" s="111"/>
      <c r="D1919" s="111"/>
      <c r="E1919" s="32"/>
      <c r="F1919"/>
    </row>
    <row r="1920" spans="1:6" s="33" customFormat="1" ht="15.75">
      <c r="A1920" s="158"/>
      <c r="B1920" s="148"/>
      <c r="C1920" s="111"/>
      <c r="D1920" s="111"/>
      <c r="E1920" s="32"/>
      <c r="F1920"/>
    </row>
    <row r="1921" spans="1:6" s="33" customFormat="1" ht="15.75">
      <c r="A1921" s="158"/>
      <c r="B1921" s="148"/>
      <c r="C1921" s="111"/>
      <c r="D1921" s="111"/>
      <c r="E1921" s="32"/>
      <c r="F1921"/>
    </row>
    <row r="1922" spans="1:6" s="33" customFormat="1" ht="15.75">
      <c r="A1922" s="158"/>
      <c r="B1922" s="148"/>
      <c r="C1922" s="111"/>
      <c r="D1922" s="111"/>
      <c r="E1922" s="32"/>
      <c r="F1922"/>
    </row>
    <row r="1923" spans="1:6" s="33" customFormat="1" ht="15.75">
      <c r="A1923" s="158"/>
      <c r="B1923" s="148"/>
      <c r="C1923" s="111"/>
      <c r="D1923" s="111"/>
      <c r="E1923" s="32"/>
      <c r="F1923"/>
    </row>
    <row r="1924" spans="1:6" s="33" customFormat="1" ht="15.75">
      <c r="A1924" s="158"/>
      <c r="B1924" s="148"/>
      <c r="C1924" s="111"/>
      <c r="D1924" s="111"/>
      <c r="E1924" s="32"/>
      <c r="F1924"/>
    </row>
    <row r="1925" spans="1:6" s="33" customFormat="1" ht="15.75">
      <c r="A1925" s="158"/>
      <c r="B1925" s="148"/>
      <c r="C1925" s="111"/>
      <c r="D1925" s="111"/>
      <c r="E1925" s="32"/>
      <c r="F1925"/>
    </row>
    <row r="1926" spans="1:6" s="33" customFormat="1" ht="15.75">
      <c r="A1926" s="158"/>
      <c r="B1926" s="148"/>
      <c r="C1926" s="111"/>
      <c r="D1926" s="111"/>
      <c r="E1926" s="32"/>
      <c r="F1926"/>
    </row>
    <row r="1927" spans="1:6" s="33" customFormat="1" ht="15.75">
      <c r="A1927" s="158"/>
      <c r="B1927" s="148"/>
      <c r="C1927" s="111"/>
      <c r="D1927" s="111"/>
      <c r="E1927" s="32"/>
      <c r="F1927"/>
    </row>
    <row r="1928" spans="1:6" s="33" customFormat="1" ht="15.75">
      <c r="A1928" s="158"/>
      <c r="B1928" s="148"/>
      <c r="C1928" s="111"/>
      <c r="D1928" s="111"/>
      <c r="E1928" s="32"/>
      <c r="F1928"/>
    </row>
    <row r="1929" spans="1:6" s="33" customFormat="1" ht="15.75">
      <c r="A1929" s="158"/>
      <c r="B1929" s="148"/>
      <c r="C1929" s="111"/>
      <c r="D1929" s="111"/>
      <c r="E1929" s="32"/>
      <c r="F1929"/>
    </row>
    <row r="1930" spans="1:6" s="33" customFormat="1" ht="15.75">
      <c r="A1930" s="158"/>
      <c r="B1930" s="148"/>
      <c r="C1930" s="111"/>
      <c r="D1930" s="111"/>
      <c r="E1930" s="32"/>
      <c r="F1930"/>
    </row>
    <row r="1931" spans="1:6" s="33" customFormat="1" ht="15.75">
      <c r="A1931" s="158"/>
      <c r="B1931" s="148"/>
      <c r="C1931" s="111"/>
      <c r="D1931" s="111"/>
      <c r="E1931" s="32"/>
      <c r="F1931"/>
    </row>
    <row r="1932" spans="1:6" s="33" customFormat="1" ht="15.75">
      <c r="A1932" s="158"/>
      <c r="B1932" s="148"/>
      <c r="C1932" s="111"/>
      <c r="D1932" s="111"/>
      <c r="E1932" s="32"/>
      <c r="F1932"/>
    </row>
    <row r="1933" spans="1:6" s="33" customFormat="1" ht="15.75">
      <c r="A1933" s="158"/>
      <c r="B1933" s="148"/>
      <c r="C1933" s="111"/>
      <c r="D1933" s="111"/>
      <c r="E1933" s="32"/>
      <c r="F1933"/>
    </row>
    <row r="1934" spans="1:6" s="33" customFormat="1" ht="15.75">
      <c r="A1934" s="158"/>
      <c r="B1934" s="148"/>
      <c r="C1934" s="111"/>
      <c r="D1934" s="111"/>
      <c r="E1934" s="32"/>
      <c r="F1934"/>
    </row>
    <row r="1935" spans="1:6" s="33" customFormat="1" ht="15.75">
      <c r="A1935" s="158"/>
      <c r="B1935" s="148"/>
      <c r="C1935" s="111"/>
      <c r="D1935" s="111"/>
      <c r="E1935" s="32"/>
      <c r="F1935"/>
    </row>
    <row r="1936" spans="1:6" s="33" customFormat="1" ht="15.75">
      <c r="A1936" s="158"/>
      <c r="B1936" s="148"/>
      <c r="C1936" s="111"/>
      <c r="D1936" s="111"/>
      <c r="E1936" s="32"/>
      <c r="F1936"/>
    </row>
    <row r="1937" spans="1:6" s="33" customFormat="1" ht="15.75">
      <c r="A1937" s="158"/>
      <c r="B1937" s="148"/>
      <c r="C1937" s="111"/>
      <c r="D1937" s="111"/>
      <c r="E1937" s="32"/>
      <c r="F1937"/>
    </row>
    <row r="1938" spans="1:6" s="33" customFormat="1" ht="15.75">
      <c r="A1938" s="158"/>
      <c r="B1938" s="148"/>
      <c r="C1938" s="111"/>
      <c r="D1938" s="111"/>
      <c r="E1938" s="32"/>
      <c r="F1938"/>
    </row>
    <row r="1939" spans="1:6" s="33" customFormat="1" ht="15.75">
      <c r="A1939" s="158"/>
      <c r="B1939" s="148"/>
      <c r="C1939" s="111"/>
      <c r="D1939" s="111"/>
      <c r="E1939" s="32"/>
      <c r="F1939"/>
    </row>
    <row r="1940" spans="1:6" s="33" customFormat="1" ht="15.75">
      <c r="A1940" s="158"/>
      <c r="B1940" s="148"/>
      <c r="C1940" s="111"/>
      <c r="D1940" s="111"/>
      <c r="E1940" s="32"/>
      <c r="F1940"/>
    </row>
    <row r="1941" spans="1:6" s="33" customFormat="1" ht="15.75">
      <c r="A1941" s="158"/>
      <c r="B1941" s="148"/>
      <c r="C1941" s="111"/>
      <c r="D1941" s="111"/>
      <c r="E1941" s="32"/>
      <c r="F1941"/>
    </row>
    <row r="1942" spans="1:6" s="33" customFormat="1" ht="15.75">
      <c r="A1942" s="158"/>
      <c r="B1942" s="148"/>
      <c r="C1942" s="111"/>
      <c r="D1942" s="111"/>
      <c r="E1942" s="32"/>
      <c r="F1942"/>
    </row>
    <row r="1943" spans="1:6" s="33" customFormat="1" ht="15.75">
      <c r="A1943" s="158"/>
      <c r="B1943" s="148"/>
      <c r="C1943" s="111"/>
      <c r="D1943" s="111"/>
      <c r="E1943" s="32"/>
      <c r="F1943"/>
    </row>
    <row r="1944" spans="1:6" s="33" customFormat="1" ht="15.75">
      <c r="A1944" s="158"/>
      <c r="B1944" s="148"/>
      <c r="C1944" s="111"/>
      <c r="D1944" s="111"/>
      <c r="E1944" s="32"/>
      <c r="F1944"/>
    </row>
    <row r="1945" spans="1:6" s="33" customFormat="1" ht="15.75">
      <c r="A1945" s="158"/>
      <c r="B1945" s="148"/>
      <c r="C1945" s="111"/>
      <c r="D1945" s="111"/>
      <c r="E1945" s="32"/>
      <c r="F1945"/>
    </row>
    <row r="1946" spans="1:6" s="33" customFormat="1" ht="15.75">
      <c r="A1946" s="158"/>
      <c r="B1946" s="148"/>
      <c r="C1946" s="111"/>
      <c r="D1946" s="111"/>
      <c r="E1946" s="32"/>
      <c r="F1946"/>
    </row>
    <row r="1947" spans="1:6" s="33" customFormat="1" ht="15.75">
      <c r="A1947" s="158"/>
      <c r="B1947" s="148"/>
      <c r="C1947" s="111"/>
      <c r="D1947" s="111"/>
      <c r="E1947" s="32"/>
      <c r="F1947"/>
    </row>
    <row r="1948" spans="1:6" s="33" customFormat="1" ht="15.75">
      <c r="A1948" s="158"/>
      <c r="B1948" s="148"/>
      <c r="C1948" s="111"/>
      <c r="D1948" s="111"/>
      <c r="E1948" s="32"/>
      <c r="F1948"/>
    </row>
    <row r="1949" spans="1:6" s="33" customFormat="1" ht="15.75">
      <c r="A1949" s="158"/>
      <c r="B1949" s="148"/>
      <c r="C1949" s="111"/>
      <c r="D1949" s="111"/>
      <c r="E1949" s="32"/>
      <c r="F1949"/>
    </row>
    <row r="1950" spans="1:6" s="33" customFormat="1" ht="15.75">
      <c r="A1950" s="158"/>
      <c r="B1950" s="148"/>
      <c r="C1950" s="111"/>
      <c r="D1950" s="111"/>
      <c r="E1950" s="32"/>
      <c r="F1950"/>
    </row>
    <row r="1951" spans="1:6" s="33" customFormat="1" ht="15.75">
      <c r="A1951" s="158"/>
      <c r="B1951" s="148"/>
      <c r="C1951" s="111"/>
      <c r="D1951" s="111"/>
      <c r="E1951" s="32"/>
      <c r="F1951"/>
    </row>
    <row r="1952" spans="1:6" s="33" customFormat="1" ht="15.75">
      <c r="A1952" s="158"/>
      <c r="B1952" s="148"/>
      <c r="C1952" s="111"/>
      <c r="D1952" s="111"/>
      <c r="E1952" s="32"/>
      <c r="F1952"/>
    </row>
    <row r="1953" spans="1:6" s="33" customFormat="1" ht="15.75">
      <c r="A1953" s="158"/>
      <c r="B1953" s="148"/>
      <c r="C1953" s="111"/>
      <c r="D1953" s="111"/>
      <c r="E1953" s="32"/>
      <c r="F1953"/>
    </row>
    <row r="1954" spans="1:6" s="33" customFormat="1" ht="15.75">
      <c r="A1954" s="158"/>
      <c r="B1954" s="148"/>
      <c r="C1954" s="111"/>
      <c r="D1954" s="111"/>
      <c r="E1954" s="32"/>
      <c r="F1954"/>
    </row>
    <row r="1955" spans="1:6" s="33" customFormat="1" ht="15.75">
      <c r="A1955" s="158"/>
      <c r="B1955" s="148"/>
      <c r="C1955" s="111"/>
      <c r="D1955" s="111"/>
      <c r="E1955" s="32"/>
      <c r="F1955"/>
    </row>
    <row r="1956" spans="1:6" s="33" customFormat="1" ht="15.75">
      <c r="A1956" s="158"/>
      <c r="B1956" s="148"/>
      <c r="C1956" s="111"/>
      <c r="D1956" s="111"/>
      <c r="E1956" s="32"/>
      <c r="F1956"/>
    </row>
    <row r="1957" spans="1:6" s="33" customFormat="1" ht="15.75">
      <c r="A1957" s="158"/>
      <c r="B1957" s="148"/>
      <c r="C1957" s="111"/>
      <c r="D1957" s="111"/>
      <c r="E1957" s="32"/>
      <c r="F1957"/>
    </row>
    <row r="1958" spans="1:6" s="33" customFormat="1" ht="15.75">
      <c r="A1958" s="158"/>
      <c r="B1958" s="148"/>
      <c r="C1958" s="111"/>
      <c r="D1958" s="111"/>
      <c r="E1958" s="32"/>
      <c r="F1958"/>
    </row>
    <row r="1959" spans="1:6" s="33" customFormat="1" ht="15.75">
      <c r="A1959" s="158"/>
      <c r="B1959" s="148"/>
      <c r="C1959" s="111"/>
      <c r="D1959" s="111"/>
      <c r="E1959" s="32"/>
      <c r="F1959"/>
    </row>
    <row r="1960" spans="1:6" s="33" customFormat="1" ht="15.75">
      <c r="A1960" s="158"/>
      <c r="B1960" s="148"/>
      <c r="C1960" s="111"/>
      <c r="D1960" s="111"/>
      <c r="E1960" s="32"/>
      <c r="F1960"/>
    </row>
    <row r="1961" spans="1:6" s="33" customFormat="1" ht="15.75">
      <c r="A1961" s="158"/>
      <c r="B1961" s="148"/>
      <c r="C1961" s="111"/>
      <c r="D1961" s="111"/>
      <c r="E1961" s="32"/>
      <c r="F1961"/>
    </row>
    <row r="1962" spans="1:6" s="33" customFormat="1" ht="15.75">
      <c r="A1962" s="158"/>
      <c r="B1962" s="148"/>
      <c r="C1962" s="111"/>
      <c r="D1962" s="111"/>
      <c r="E1962" s="32"/>
      <c r="F1962"/>
    </row>
    <row r="1963" spans="1:6" s="33" customFormat="1" ht="15.75">
      <c r="A1963" s="158"/>
      <c r="B1963" s="148"/>
      <c r="C1963" s="111"/>
      <c r="D1963" s="111"/>
      <c r="E1963" s="32"/>
      <c r="F1963"/>
    </row>
    <row r="1964" spans="1:6" s="33" customFormat="1" ht="15.75">
      <c r="A1964" s="158"/>
      <c r="B1964" s="148"/>
      <c r="C1964" s="111"/>
      <c r="D1964" s="111"/>
      <c r="E1964" s="32"/>
      <c r="F1964"/>
    </row>
    <row r="1965" spans="1:6" s="33" customFormat="1" ht="15.75">
      <c r="A1965" s="158"/>
      <c r="B1965" s="148"/>
      <c r="C1965" s="111"/>
      <c r="D1965" s="111"/>
      <c r="E1965" s="32"/>
      <c r="F1965"/>
    </row>
    <row r="1966" spans="1:6" s="33" customFormat="1" ht="15.75">
      <c r="A1966" s="158"/>
      <c r="B1966" s="148"/>
      <c r="C1966" s="111"/>
      <c r="D1966" s="111"/>
      <c r="E1966" s="32"/>
      <c r="F1966"/>
    </row>
    <row r="1967" spans="1:6" s="33" customFormat="1" ht="15.75">
      <c r="A1967" s="158"/>
      <c r="B1967" s="148"/>
      <c r="C1967" s="111"/>
      <c r="D1967" s="111"/>
      <c r="E1967" s="32"/>
      <c r="F1967"/>
    </row>
    <row r="1968" spans="1:6" s="33" customFormat="1" ht="15.75">
      <c r="A1968" s="158"/>
      <c r="B1968" s="148"/>
      <c r="C1968" s="111"/>
      <c r="D1968" s="111"/>
      <c r="E1968" s="32"/>
      <c r="F1968"/>
    </row>
    <row r="1969" spans="1:6" s="33" customFormat="1" ht="15.75">
      <c r="A1969" s="158"/>
      <c r="B1969" s="148"/>
      <c r="C1969" s="111"/>
      <c r="D1969" s="111"/>
      <c r="E1969" s="32"/>
      <c r="F1969"/>
    </row>
    <row r="1970" spans="1:6" s="33" customFormat="1" ht="15.75">
      <c r="A1970" s="158"/>
      <c r="B1970" s="148"/>
      <c r="C1970" s="111"/>
      <c r="D1970" s="111"/>
      <c r="E1970" s="32"/>
      <c r="F1970"/>
    </row>
    <row r="1971" spans="1:6" s="33" customFormat="1" ht="15.75">
      <c r="A1971" s="158"/>
      <c r="B1971" s="148"/>
      <c r="C1971" s="111"/>
      <c r="D1971" s="111"/>
      <c r="E1971" s="32"/>
      <c r="F1971"/>
    </row>
    <row r="1972" spans="1:6" s="33" customFormat="1" ht="15.75">
      <c r="A1972" s="158"/>
      <c r="B1972" s="148"/>
      <c r="C1972" s="111"/>
      <c r="D1972" s="111"/>
      <c r="E1972" s="32"/>
      <c r="F1972"/>
    </row>
    <row r="1973" spans="1:6" s="33" customFormat="1" ht="15.75">
      <c r="A1973" s="158"/>
      <c r="B1973" s="148"/>
      <c r="C1973" s="111"/>
      <c r="D1973" s="111"/>
      <c r="E1973" s="32"/>
      <c r="F1973"/>
    </row>
    <row r="1974" spans="1:6" s="33" customFormat="1" ht="15.75">
      <c r="A1974" s="158"/>
      <c r="B1974" s="148"/>
      <c r="C1974" s="111"/>
      <c r="D1974" s="111"/>
      <c r="E1974" s="32"/>
      <c r="F1974"/>
    </row>
    <row r="1975" spans="1:6" s="33" customFormat="1" ht="15.75">
      <c r="A1975" s="158"/>
      <c r="B1975" s="148"/>
      <c r="C1975" s="111"/>
      <c r="D1975" s="111"/>
      <c r="E1975" s="32"/>
      <c r="F1975"/>
    </row>
    <row r="1976" spans="1:6" s="33" customFormat="1" ht="15.75">
      <c r="A1976" s="158"/>
      <c r="B1976" s="148"/>
      <c r="C1976" s="111"/>
      <c r="D1976" s="111"/>
      <c r="E1976" s="32"/>
      <c r="F1976"/>
    </row>
    <row r="1977" spans="1:6" s="33" customFormat="1" ht="15.75">
      <c r="A1977" s="158"/>
      <c r="B1977" s="148"/>
      <c r="C1977" s="111"/>
      <c r="D1977" s="111"/>
      <c r="E1977" s="32"/>
      <c r="F1977"/>
    </row>
    <row r="1978" spans="1:6" s="33" customFormat="1" ht="15.75">
      <c r="A1978" s="158"/>
      <c r="B1978" s="148"/>
      <c r="C1978" s="111"/>
      <c r="D1978" s="111"/>
      <c r="E1978" s="32"/>
      <c r="F1978"/>
    </row>
    <row r="1979" spans="1:6" s="33" customFormat="1" ht="15.75">
      <c r="A1979" s="158"/>
      <c r="B1979" s="148"/>
      <c r="C1979" s="111"/>
      <c r="D1979" s="111"/>
      <c r="E1979" s="32"/>
      <c r="F1979"/>
    </row>
    <row r="1980" spans="1:6" s="33" customFormat="1" ht="15.75">
      <c r="A1980" s="158"/>
      <c r="B1980" s="148"/>
      <c r="C1980" s="111"/>
      <c r="D1980" s="111"/>
      <c r="E1980" s="32"/>
      <c r="F1980"/>
    </row>
    <row r="1981" spans="1:6" s="33" customFormat="1" ht="15.75">
      <c r="A1981" s="158"/>
      <c r="B1981" s="148"/>
      <c r="C1981" s="111"/>
      <c r="D1981" s="111"/>
      <c r="E1981" s="32"/>
      <c r="F1981"/>
    </row>
    <row r="1982" spans="1:6" s="33" customFormat="1" ht="15.75">
      <c r="A1982" s="158"/>
      <c r="B1982" s="148"/>
      <c r="C1982" s="111"/>
      <c r="D1982" s="111"/>
      <c r="E1982" s="32"/>
      <c r="F1982"/>
    </row>
    <row r="1983" spans="1:6" s="33" customFormat="1" ht="15.75">
      <c r="A1983" s="158"/>
      <c r="B1983" s="353"/>
      <c r="C1983" s="111"/>
      <c r="D1983" s="111"/>
      <c r="E1983" s="32"/>
      <c r="F1983"/>
    </row>
    <row r="1984" spans="1:6" s="33" customFormat="1" ht="15.75">
      <c r="A1984" s="158"/>
      <c r="B1984" s="353"/>
      <c r="C1984" s="111"/>
      <c r="D1984" s="111"/>
      <c r="E1984" s="32"/>
      <c r="F1984"/>
    </row>
    <row r="1985" spans="1:6" s="33" customFormat="1" ht="15.75">
      <c r="A1985" s="158"/>
      <c r="B1985" s="353"/>
      <c r="C1985" s="111"/>
      <c r="D1985" s="111"/>
      <c r="E1985" s="32"/>
      <c r="F1985"/>
    </row>
    <row r="1986" spans="1:6" s="33" customFormat="1" ht="15.75">
      <c r="A1986" s="158"/>
      <c r="B1986" s="353"/>
      <c r="C1986" s="111"/>
      <c r="D1986" s="111"/>
      <c r="E1986" s="32"/>
      <c r="F1986"/>
    </row>
    <row r="1987" spans="1:6" s="33" customFormat="1" ht="15.75">
      <c r="A1987" s="158"/>
      <c r="B1987" s="353"/>
      <c r="C1987" s="111"/>
      <c r="D1987" s="111"/>
      <c r="E1987" s="32"/>
      <c r="F1987"/>
    </row>
    <row r="1988" spans="1:6" s="33" customFormat="1" ht="15.75">
      <c r="A1988" s="158"/>
      <c r="B1988" s="353"/>
      <c r="C1988" s="111"/>
      <c r="D1988" s="111"/>
      <c r="E1988" s="32"/>
      <c r="F1988"/>
    </row>
    <row r="1989" spans="1:6" s="33" customFormat="1" ht="15.75">
      <c r="A1989" s="158"/>
      <c r="B1989" s="353"/>
      <c r="C1989" s="111"/>
      <c r="D1989" s="111"/>
      <c r="E1989" s="32"/>
      <c r="F1989"/>
    </row>
    <row r="1990" spans="1:6" s="33" customFormat="1" ht="15.75">
      <c r="A1990" s="158"/>
      <c r="B1990" s="353"/>
      <c r="C1990" s="111"/>
      <c r="D1990" s="111"/>
      <c r="E1990" s="32"/>
      <c r="F1990"/>
    </row>
    <row r="1991" spans="1:6" s="33" customFormat="1" ht="15.75">
      <c r="A1991" s="158"/>
      <c r="B1991" s="353"/>
      <c r="C1991" s="111"/>
      <c r="D1991" s="111"/>
      <c r="E1991" s="32"/>
      <c r="F1991"/>
    </row>
    <row r="1992" spans="1:6" s="33" customFormat="1" ht="15.75">
      <c r="A1992" s="158"/>
      <c r="B1992" s="353"/>
      <c r="C1992" s="111"/>
      <c r="D1992" s="111"/>
      <c r="E1992" s="32"/>
      <c r="F1992"/>
    </row>
    <row r="1993" spans="1:6" s="33" customFormat="1" ht="15.75">
      <c r="A1993" s="158"/>
      <c r="B1993" s="353"/>
      <c r="C1993" s="111"/>
      <c r="D1993" s="111"/>
      <c r="E1993" s="32"/>
      <c r="F1993"/>
    </row>
    <row r="1994" spans="1:6" s="33" customFormat="1" ht="15.75">
      <c r="A1994" s="158"/>
      <c r="B1994" s="353"/>
      <c r="C1994" s="111"/>
      <c r="D1994" s="111"/>
      <c r="E1994" s="32"/>
      <c r="F1994"/>
    </row>
    <row r="1995" spans="1:6" s="33" customFormat="1" ht="15.75">
      <c r="A1995" s="158"/>
      <c r="B1995" s="353"/>
      <c r="C1995" s="111"/>
      <c r="D1995" s="111"/>
      <c r="E1995" s="32"/>
      <c r="F1995"/>
    </row>
    <row r="1996" spans="1:6" s="33" customFormat="1" ht="15.75">
      <c r="A1996" s="158"/>
      <c r="B1996" s="148"/>
      <c r="C1996" s="111"/>
      <c r="D1996" s="111"/>
      <c r="E1996" s="32"/>
      <c r="F1996"/>
    </row>
    <row r="1997" spans="1:6" s="33" customFormat="1" ht="15.75">
      <c r="A1997" s="158"/>
      <c r="B1997" s="148"/>
      <c r="C1997" s="111"/>
      <c r="D1997" s="111"/>
      <c r="E1997" s="32"/>
      <c r="F1997"/>
    </row>
    <row r="1998" spans="1:6" s="33" customFormat="1" ht="15.75">
      <c r="A1998" s="158"/>
      <c r="B1998" s="148"/>
      <c r="C1998" s="111"/>
      <c r="D1998" s="111"/>
      <c r="E1998" s="32"/>
      <c r="F1998"/>
    </row>
    <row r="1999" spans="1:6" s="33" customFormat="1" ht="15.75">
      <c r="A1999" s="158"/>
      <c r="B1999" s="148"/>
      <c r="C1999" s="111"/>
      <c r="D1999" s="111"/>
      <c r="E1999" s="32"/>
      <c r="F1999"/>
    </row>
    <row r="2000" spans="1:6" s="33" customFormat="1" ht="15.75">
      <c r="A2000" s="158"/>
      <c r="B2000" s="148"/>
      <c r="C2000" s="111"/>
      <c r="D2000" s="111"/>
      <c r="E2000" s="32"/>
      <c r="F2000"/>
    </row>
    <row r="2001" spans="1:6" s="33" customFormat="1" ht="15.75">
      <c r="A2001" s="158"/>
      <c r="B2001" s="148"/>
      <c r="C2001" s="111"/>
      <c r="D2001" s="111"/>
      <c r="E2001" s="32"/>
      <c r="F2001"/>
    </row>
    <row r="2002" spans="1:6" s="33" customFormat="1" ht="15.75">
      <c r="A2002" s="158"/>
      <c r="B2002" s="148"/>
      <c r="C2002" s="111"/>
      <c r="D2002" s="111"/>
      <c r="E2002" s="32"/>
      <c r="F2002"/>
    </row>
    <row r="2003" spans="1:6" s="33" customFormat="1" ht="15.75">
      <c r="A2003" s="158"/>
      <c r="B2003" s="148"/>
      <c r="C2003" s="111"/>
      <c r="D2003" s="111"/>
      <c r="E2003" s="32"/>
      <c r="F2003"/>
    </row>
    <row r="2004" spans="1:6" s="33" customFormat="1" ht="15.75">
      <c r="A2004" s="158"/>
      <c r="B2004" s="148"/>
      <c r="C2004" s="111"/>
      <c r="D2004" s="111"/>
      <c r="E2004" s="32"/>
      <c r="F2004"/>
    </row>
    <row r="2005" spans="1:6" s="33" customFormat="1" ht="15.75">
      <c r="A2005" s="158"/>
      <c r="B2005" s="148"/>
      <c r="C2005" s="111"/>
      <c r="D2005" s="111"/>
      <c r="E2005" s="32"/>
      <c r="F2005"/>
    </row>
    <row r="2006" spans="1:6" ht="13.35" customHeight="1" thickBot="1">
      <c r="A2006" s="159"/>
      <c r="B2006" s="461" t="str">
        <f ca="1">OFFSET(L!$C$1,MATCH("General"&amp;"Cpy",L!$A:$A,0)-1,SL,,)</f>
        <v>© 2022 Responsible Minerals Initiative. All rights reserved.</v>
      </c>
      <c r="C2006" s="461"/>
      <c r="D2006" s="461"/>
      <c r="E2006" s="31"/>
    </row>
    <row r="2007" spans="1:6" ht="13.5"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23"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6384" width="8.875" style="224"/>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7" customWidth="1"/>
    <col min="2" max="2" width="14" style="287" customWidth="1"/>
    <col min="3" max="3" width="6.125" style="287" customWidth="1"/>
    <col min="4" max="4" width="56.25" style="287" customWidth="1"/>
    <col min="5" max="5" width="53.75" style="282" customWidth="1"/>
    <col min="6" max="6" width="54.125" style="287" customWidth="1"/>
    <col min="7" max="7" width="68.25" style="290" customWidth="1"/>
    <col min="8" max="8" width="49.25" style="287" customWidth="1"/>
    <col min="9" max="9" width="51.625" style="287" customWidth="1"/>
    <col min="10" max="10" width="50.25" style="287" customWidth="1"/>
    <col min="11" max="11" width="51.875" style="251" customWidth="1"/>
    <col min="12" max="12" width="66.875" style="317" customWidth="1"/>
    <col min="13" max="13" width="46.125" style="185" customWidth="1"/>
    <col min="14" max="15" width="8.875" style="185" customWidth="1"/>
    <col min="16" max="16384" width="8.8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5.5">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ht="28.5">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99">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2.7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8.5">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57">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2.7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2.7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57">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5.5">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42.75">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99.75">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42.75">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85.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2.7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2.7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53">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7.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57">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409.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29.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70">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35">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35">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2.7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75">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114">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28.25">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20">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409.5">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40">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22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20">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2.7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8.5">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105">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85.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7">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56.7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5.5">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9.7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8.2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85.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1">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99">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99.75">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99.5">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228">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28.25">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57">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13.7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42.75">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56.25">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85.2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71">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342">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114">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57">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8.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114">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8.5">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2.7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8.5">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ht="28.5">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8.5">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8.5">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8.5">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8.5">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8.5">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6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8.5">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8.5">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8.5">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8.5">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5.5">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91.25">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56.7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85.2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85.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56.7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28.25">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56.7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70.7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42.5">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70.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42.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8.5">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71.2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8.5">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71">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14">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313.5">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8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8.5">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56.7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99.75">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28">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13.7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202.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8.5">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8.5">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57">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60">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7">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ht="28.5">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8.5">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8.5">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8.5">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8.5">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8.5">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8.5">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ht="28.5">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ht="28.5">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ht="28.5">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ht="28.5">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ht="28.5">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ht="28.5">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ht="28.5">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ht="28.5">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ht="28.5">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42.75">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30">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28.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1">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8.2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42.75">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38.25">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8.2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8.5">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8.5">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71.2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1">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38.25">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45">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57">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42.75">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30">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ht="28.5">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ht="28.5">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ht="28.5">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ht="28.5">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ht="28.5">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ht="28.5">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ht="28.5">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ht="28.5">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ht="28.5">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ht="28.5">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ht="28.5">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ht="28.5">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ht="28.5">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ht="28.5">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ht="28.5">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ht="28.5">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ht="28.5">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ht="28.5">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ht="28.5">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28.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8.5">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8.5">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8.5">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8.5">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8.5">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8.5">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30">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8.5">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8.5">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8.5">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8.5">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8.5">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8.5">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8.5">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8.5">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8.5">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8.5">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8.5">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8.5">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ht="28.5">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ht="28.5">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ht="28.5">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2.7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2.7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7">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ht="28.5">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42.75">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2.7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ht="28.5">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ht="28.5">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ht="28.5">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ht="28.5">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7">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8.5">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42.75">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8.5">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8.5">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42.75">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8.5">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2.7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57">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42.75">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2.7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2.7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42.75">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2.7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7">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7">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7">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7">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71.2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71.2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71.2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71.2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71.2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71.2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71.2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71.2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71.2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71.2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71.25">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71.2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57">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7">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7">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7">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2.7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2.7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2.7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2.7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7">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71.25">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7">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9.7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7">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57">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2.7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57">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57">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57">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ht="28.5">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ht="28.5">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8.5">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5.5">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8.5">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8.5">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71.2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8.5">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42.75">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85.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Joseph James</cp:lastModifiedBy>
  <cp:lastPrinted>2015-04-21T20:47:43Z</cp:lastPrinted>
  <dcterms:created xsi:type="dcterms:W3CDTF">2010-06-21T21:00:23Z</dcterms:created>
  <dcterms:modified xsi:type="dcterms:W3CDTF">2022-05-13T17:00:30Z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