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tn-file02\dept\Engineering\Engineering Share\Barry Nixon\CMRT - RMI EMRT Reports\"/>
    </mc:Choice>
  </mc:AlternateContent>
  <xr:revisionPtr revIDLastSave="0" documentId="8_{C7009627-E951-4BEC-9B3F-03F28CAF1D00}"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List'!$A$4:$AI$2503</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499" i="5"/>
  <c r="AB2500" i="5"/>
  <c r="AB2501" i="5"/>
  <c r="AB2502" i="5"/>
  <c r="V2499" i="5"/>
  <c r="E2499" i="5"/>
  <c r="X2499" i="5"/>
  <c r="V2500" i="5"/>
  <c r="E2500" i="5"/>
  <c r="X2500" i="5"/>
  <c r="V2501" i="5"/>
  <c r="E2501" i="5"/>
  <c r="X2501" i="5"/>
  <c r="V2502" i="5"/>
  <c r="E2502" i="5"/>
  <c r="X2502" i="5"/>
  <c r="T2499" i="5"/>
  <c r="T2500" i="5"/>
  <c r="T2501" i="5"/>
  <c r="T2502" i="5"/>
  <c r="S2499" i="5"/>
  <c r="S2500" i="5"/>
  <c r="S2501" i="5"/>
  <c r="S2502" i="5"/>
  <c r="R2499" i="5"/>
  <c r="R2500" i="5"/>
  <c r="R2501" i="5"/>
  <c r="R2502" i="5"/>
  <c r="V2498" i="5"/>
  <c r="J2498" i="5"/>
  <c r="J2499" i="5"/>
  <c r="J2500" i="5"/>
  <c r="J2501" i="5"/>
  <c r="J2502" i="5"/>
  <c r="I2498" i="5"/>
  <c r="I2499" i="5"/>
  <c r="I2500" i="5"/>
  <c r="I2501" i="5"/>
  <c r="I2502" i="5"/>
  <c r="H2498" i="5"/>
  <c r="H2499" i="5"/>
  <c r="H2500" i="5"/>
  <c r="H2501" i="5"/>
  <c r="H2502" i="5"/>
  <c r="F2499" i="5"/>
  <c r="G2499" i="5"/>
  <c r="F2500" i="5"/>
  <c r="G2500" i="5"/>
  <c r="F2501" i="5"/>
  <c r="G2501" i="5"/>
  <c r="F2502" i="5"/>
  <c r="G250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J9" i="5"/>
  <c r="S9" i="5"/>
  <c r="T9" i="5"/>
  <c r="R9" i="5"/>
  <c r="I9" i="5"/>
  <c r="H9" i="5"/>
  <c r="G9" i="5"/>
  <c r="F9" i="5"/>
  <c r="AB8" i="5"/>
  <c r="V8" i="5"/>
  <c r="E8" i="5"/>
  <c r="X8" i="5"/>
  <c r="J8" i="5"/>
  <c r="S8" i="5"/>
  <c r="T8" i="5"/>
  <c r="R8" i="5"/>
  <c r="I8" i="5"/>
  <c r="H8" i="5"/>
  <c r="G8" i="5"/>
  <c r="F8" i="5"/>
  <c r="AB7" i="5"/>
  <c r="V7" i="5"/>
  <c r="E7" i="5"/>
  <c r="X7" i="5"/>
  <c r="J7" i="5"/>
  <c r="S7" i="5"/>
  <c r="T7" i="5"/>
  <c r="R7" i="5"/>
  <c r="I7" i="5"/>
  <c r="H7" i="5"/>
  <c r="G7" i="5"/>
  <c r="F7" i="5"/>
  <c r="AB6" i="5"/>
  <c r="V6" i="5"/>
  <c r="E6" i="5"/>
  <c r="X6" i="5"/>
  <c r="J6" i="5"/>
  <c r="S6" i="5"/>
  <c r="T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F124" i="6"/>
  <c r="D4" i="5"/>
  <c r="E4"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E2498" i="5"/>
  <c r="V2503" i="5"/>
  <c r="E2503"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503"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T140" i="5"/>
  <c r="J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T154"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T189"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T288"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T346"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T393" i="5"/>
  <c r="T394" i="5"/>
  <c r="J395" i="5"/>
  <c r="T395" i="5"/>
  <c r="J396" i="5"/>
  <c r="T396" i="5"/>
  <c r="J397"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503"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503" i="5"/>
  <c r="I124" i="6"/>
  <c r="K5" i="8"/>
  <c r="J5" i="8"/>
  <c r="C5" i="3"/>
  <c r="S2503" i="5"/>
  <c r="R2503" i="5"/>
  <c r="J2503" i="5"/>
  <c r="I2503" i="5"/>
  <c r="H2503" i="5"/>
  <c r="G2503" i="5"/>
  <c r="F2503" i="5"/>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G78" i="5"/>
  <c r="B112" i="6"/>
  <c r="I101" i="5"/>
  <c r="I112" i="5"/>
  <c r="G117" i="5"/>
  <c r="R144" i="5"/>
  <c r="I149" i="5"/>
  <c r="R160" i="5"/>
  <c r="I165" i="5"/>
  <c r="G181" i="5"/>
  <c r="G184" i="5"/>
  <c r="R215" i="5"/>
  <c r="H245" i="5"/>
  <c r="I256" i="5"/>
  <c r="R261" i="5"/>
  <c r="H277" i="5"/>
  <c r="R288" i="5"/>
  <c r="F341"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31" i="5"/>
  <c r="I2245" i="5"/>
  <c r="F2253" i="5"/>
  <c r="G2258" i="5"/>
  <c r="H2261" i="5"/>
  <c r="J2264" i="5"/>
  <c r="F2272" i="5"/>
  <c r="J2282" i="5"/>
  <c r="F2283" i="5"/>
  <c r="G2290" i="5"/>
  <c r="R2291" i="5"/>
  <c r="I2298" i="5"/>
  <c r="R2299" i="5"/>
  <c r="I2307" i="5"/>
  <c r="H2310" i="5"/>
  <c r="J2328" i="5"/>
  <c r="G2333" i="5"/>
  <c r="H2334" i="5"/>
  <c r="F2343" i="5"/>
  <c r="J2359" i="5"/>
  <c r="H2363" i="5"/>
  <c r="R2365" i="5"/>
  <c r="R2370" i="5"/>
  <c r="R2371" i="5"/>
  <c r="R2389" i="5"/>
  <c r="R2391" i="5"/>
  <c r="G2399" i="5"/>
  <c r="R2405" i="5"/>
  <c r="H2407" i="5"/>
  <c r="H2423" i="5"/>
  <c r="I2429" i="5"/>
  <c r="F2431" i="5"/>
  <c r="J2439" i="5"/>
  <c r="I2466" i="5"/>
  <c r="R2471" i="5"/>
  <c r="J2474" i="5"/>
  <c r="R2478" i="5"/>
  <c r="I2485" i="5"/>
  <c r="H2486" i="5"/>
  <c r="J2487" i="5"/>
  <c r="F2493" i="5"/>
  <c r="F2496" i="5"/>
  <c r="G2497" i="5"/>
  <c r="G2498" i="5"/>
  <c r="H51" i="5"/>
  <c r="I59" i="5"/>
  <c r="R76" i="5"/>
  <c r="I83" i="5"/>
  <c r="F91" i="5"/>
  <c r="I139" i="5"/>
  <c r="R180" i="5"/>
  <c r="F187" i="5"/>
  <c r="I188" i="5"/>
  <c r="H235" i="5"/>
  <c r="H244" i="5"/>
  <c r="F252" i="5"/>
  <c r="H275" i="5"/>
  <c r="R283" i="5"/>
  <c r="I291" i="5"/>
  <c r="I331" i="5"/>
  <c r="H355" i="5"/>
  <c r="R363" i="5"/>
  <c r="I364" i="5"/>
  <c r="R371" i="5"/>
  <c r="I380"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R2284" i="5"/>
  <c r="R2332" i="5"/>
  <c r="R2396" i="5"/>
  <c r="F2346" i="5"/>
  <c r="I2450" i="5"/>
  <c r="R2494" i="5"/>
  <c r="D11" i="4"/>
  <c r="D15" i="6"/>
  <c r="D13" i="6"/>
  <c r="D12" i="6"/>
  <c r="D11" i="6"/>
  <c r="D10" i="6"/>
  <c r="D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S197" i="5"/>
  <c r="S192" i="5"/>
  <c r="J190" i="5"/>
  <c r="R186" i="5"/>
  <c r="F182" i="5"/>
  <c r="F178" i="5"/>
  <c r="I166" i="5"/>
  <c r="R106" i="5"/>
  <c r="R98" i="5"/>
  <c r="F94" i="5"/>
  <c r="G86" i="5"/>
  <c r="H82" i="5"/>
  <c r="F74" i="5"/>
  <c r="G66" i="5"/>
  <c r="F50" i="5"/>
  <c r="I34" i="5"/>
  <c r="A5" i="4"/>
  <c r="H2078" i="5"/>
  <c r="S2299" i="5"/>
  <c r="H2262" i="5"/>
  <c r="G398" i="5"/>
  <c r="F655" i="5"/>
  <c r="S1091" i="5"/>
  <c r="F838" i="5"/>
  <c r="G830" i="5"/>
  <c r="R949" i="5"/>
  <c r="J1783" i="5"/>
  <c r="R1831" i="5"/>
  <c r="H1791" i="5"/>
  <c r="G1807" i="5"/>
  <c r="G2254" i="5"/>
  <c r="R278" i="5"/>
  <c r="G898" i="5"/>
  <c r="I918" i="5"/>
  <c r="R1189" i="5"/>
  <c r="I322"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I1966" i="5"/>
  <c r="F2046" i="5"/>
  <c r="F1887" i="5"/>
  <c r="R2030" i="5"/>
  <c r="H1934" i="5"/>
  <c r="J1990"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19" i="5"/>
  <c r="G21" i="5"/>
  <c r="R43" i="5"/>
  <c r="G53" i="5"/>
  <c r="G55" i="5"/>
  <c r="G61" i="5"/>
  <c r="F69" i="5"/>
  <c r="I87" i="5"/>
  <c r="G95" i="5"/>
  <c r="R109" i="5"/>
  <c r="G119" i="5"/>
  <c r="G125" i="5"/>
  <c r="G127" i="5"/>
  <c r="F135" i="5"/>
  <c r="G141" i="5"/>
  <c r="R143" i="5"/>
  <c r="G159" i="5"/>
  <c r="R167"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H2263" i="5"/>
  <c r="J2263" i="5"/>
  <c r="G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I2486" i="5"/>
  <c r="J2486" i="5"/>
  <c r="G2402" i="5"/>
  <c r="F2418" i="5"/>
  <c r="J2422" i="5"/>
  <c r="F2426" i="5"/>
  <c r="G2430" i="5"/>
  <c r="R2044" i="5"/>
  <c r="J2044" i="5"/>
  <c r="F2044" i="5"/>
  <c r="G2044" i="5"/>
  <c r="H1783" i="5"/>
  <c r="I1783" i="5"/>
  <c r="F1783" i="5"/>
  <c r="H2284" i="5"/>
  <c r="I2284" i="5"/>
  <c r="F2284" i="5"/>
  <c r="G2284" i="5"/>
  <c r="R2159" i="5"/>
  <c r="H852" i="5"/>
  <c r="J852" i="5"/>
  <c r="I852" i="5"/>
  <c r="G852" i="5"/>
  <c r="I1189" i="5"/>
  <c r="H547" i="5"/>
  <c r="I547" i="5"/>
  <c r="I163" i="5"/>
  <c r="F163" i="5"/>
  <c r="R163" i="5"/>
  <c r="H163" i="5"/>
  <c r="G163" i="5"/>
  <c r="R187" i="5"/>
  <c r="I155" i="5"/>
  <c r="J155" i="5"/>
  <c r="F155" i="5"/>
  <c r="R155" i="5"/>
  <c r="H155" i="5"/>
  <c r="G155" i="5"/>
  <c r="I123" i="5"/>
  <c r="F123" i="5"/>
  <c r="R123" i="5"/>
  <c r="H123" i="5"/>
  <c r="G123" i="5"/>
  <c r="I91" i="5"/>
  <c r="R91" i="5"/>
  <c r="H91" i="5"/>
  <c r="G91" i="5"/>
  <c r="I211" i="5"/>
  <c r="F211" i="5"/>
  <c r="R211" i="5"/>
  <c r="H211" i="5"/>
  <c r="G211" i="5"/>
  <c r="I51" i="5"/>
  <c r="F51" i="5"/>
  <c r="R51" i="5"/>
  <c r="G51" i="5"/>
  <c r="I75" i="5"/>
  <c r="F75" i="5"/>
  <c r="R75" i="5"/>
  <c r="H75" i="5"/>
  <c r="J1075" i="5"/>
  <c r="H1075" i="5"/>
  <c r="H467" i="5"/>
  <c r="I467" i="5"/>
  <c r="J467"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R387" i="5"/>
  <c r="H387" i="5"/>
  <c r="I387" i="5"/>
  <c r="F387" i="5"/>
  <c r="J931" i="5"/>
  <c r="F931" i="5"/>
  <c r="R931" i="5"/>
  <c r="H931" i="5"/>
  <c r="I931" i="5"/>
  <c r="H771" i="5"/>
  <c r="G1515" i="5"/>
  <c r="R1491" i="5"/>
  <c r="F1427" i="5"/>
  <c r="R451" i="5"/>
  <c r="I451" i="5"/>
  <c r="J451" i="5"/>
  <c r="F451" i="5"/>
  <c r="R443" i="5"/>
  <c r="H443" i="5"/>
  <c r="I443" i="5"/>
  <c r="H371" i="5"/>
  <c r="I371" i="5"/>
  <c r="F371" i="5"/>
  <c r="J708"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I235" i="5"/>
  <c r="G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H380" i="5"/>
  <c r="R380" i="5"/>
  <c r="G460" i="5"/>
  <c r="S979" i="5"/>
  <c r="F380" i="5"/>
  <c r="I562" i="5"/>
  <c r="R235" i="5"/>
  <c r="S358" i="5"/>
  <c r="S296" i="5"/>
  <c r="S783" i="5"/>
  <c r="G204" i="5"/>
  <c r="G332" i="5"/>
  <c r="S365" i="5"/>
  <c r="S733" i="5"/>
  <c r="S9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G2391" i="5"/>
  <c r="R1999" i="5"/>
  <c r="F1562" i="5"/>
  <c r="I1999" i="5"/>
  <c r="G1138" i="5"/>
  <c r="R340" i="5"/>
  <c r="G2117" i="5"/>
  <c r="R1855" i="5"/>
  <c r="H1999" i="5"/>
  <c r="H1138" i="5"/>
  <c r="H1402" i="5"/>
  <c r="I1115" i="5"/>
  <c r="I1255" i="5"/>
  <c r="J876" i="5"/>
  <c r="R2111" i="5"/>
  <c r="J1563" i="5"/>
  <c r="F174" i="5"/>
  <c r="R174" i="5"/>
  <c r="H174" i="5"/>
  <c r="I174" i="5"/>
  <c r="S229" i="5"/>
  <c r="H252" i="5"/>
  <c r="R252" i="5"/>
  <c r="I252" i="5"/>
  <c r="G252" i="5"/>
  <c r="S259" i="5"/>
  <c r="S283" i="5"/>
  <c r="S289" i="5"/>
  <c r="S295" i="5"/>
  <c r="S345" i="5"/>
  <c r="S357" i="5"/>
  <c r="S363" i="5"/>
  <c r="S417" i="5"/>
  <c r="S436" i="5"/>
  <c r="S460" i="5"/>
  <c r="S2467" i="5"/>
  <c r="S2481" i="5"/>
  <c r="G544" i="5"/>
  <c r="R48" i="5"/>
  <c r="R32" i="5"/>
  <c r="I18" i="5"/>
  <c r="G70" i="5"/>
  <c r="H1435" i="5"/>
  <c r="G1547" i="5"/>
  <c r="G1611" i="5"/>
  <c r="F186" i="5"/>
  <c r="G174" i="5"/>
  <c r="R1547" i="5"/>
  <c r="R1611" i="5"/>
  <c r="I1563" i="5"/>
  <c r="G1435" i="5"/>
  <c r="R1669" i="5"/>
  <c r="I275" i="5"/>
  <c r="F1611" i="5"/>
  <c r="H1563" i="5"/>
  <c r="J1547" i="5"/>
  <c r="J1611" i="5"/>
  <c r="S277" i="5"/>
  <c r="I2254" i="5"/>
  <c r="R542" i="5"/>
  <c r="S750" i="5"/>
  <c r="S805" i="5"/>
  <c r="S1387" i="5"/>
  <c r="S2429" i="5"/>
  <c r="S579" i="5"/>
  <c r="J1191" i="5"/>
  <c r="S837" i="5"/>
  <c r="S574" i="5"/>
  <c r="S635" i="5"/>
  <c r="S501" i="5"/>
  <c r="S531" i="5"/>
  <c r="S1117" i="5"/>
  <c r="S1149" i="5"/>
  <c r="S1409" i="5"/>
  <c r="S1455" i="5"/>
  <c r="S2029" i="5"/>
  <c r="F110" i="5"/>
  <c r="S397" i="5"/>
  <c r="F542" i="5"/>
  <c r="G542" i="5"/>
  <c r="S600" i="5"/>
  <c r="S671" i="5"/>
  <c r="S953" i="5"/>
  <c r="S959" i="5"/>
  <c r="S1029" i="5"/>
  <c r="S1141" i="5"/>
  <c r="S789" i="5"/>
  <c r="S889" i="5"/>
  <c r="S853" i="5"/>
  <c r="H471" i="5"/>
  <c r="F471" i="5"/>
  <c r="H301" i="5"/>
  <c r="G301" i="5"/>
  <c r="S999" i="5"/>
  <c r="S1005" i="5"/>
  <c r="S1011" i="5"/>
  <c r="S1017" i="5"/>
  <c r="S1046" i="5"/>
  <c r="S1063" i="5"/>
  <c r="S1069" i="5"/>
  <c r="S1081" i="5"/>
  <c r="G984" i="5"/>
  <c r="R88" i="5"/>
  <c r="G72" i="5"/>
  <c r="H56" i="5"/>
  <c r="R40" i="5"/>
  <c r="I24" i="5"/>
  <c r="S988" i="5"/>
  <c r="S971" i="5"/>
  <c r="S2369" i="5"/>
  <c r="R852" i="5"/>
  <c r="S1075" i="5"/>
  <c r="R222" i="5"/>
  <c r="R2147" i="5"/>
  <c r="G2147" i="5"/>
  <c r="H2147" i="5"/>
  <c r="S2349" i="5"/>
  <c r="S919" i="5"/>
  <c r="S2033" i="5"/>
  <c r="S2137" i="5"/>
  <c r="S960" i="5"/>
  <c r="I1143" i="5"/>
  <c r="S743" i="5"/>
  <c r="S207" i="5"/>
  <c r="S213" i="5"/>
  <c r="S263" i="5"/>
  <c r="S1403" i="5"/>
  <c r="S1447" i="5"/>
  <c r="S1495" i="5"/>
  <c r="S1551" i="5"/>
  <c r="S1633" i="5"/>
  <c r="S1673" i="5"/>
  <c r="H1742" i="5"/>
  <c r="S1135" i="5"/>
  <c r="I2310" i="5"/>
  <c r="G2310" i="5"/>
  <c r="S567" i="5"/>
  <c r="S269" i="5"/>
  <c r="S308" i="5"/>
  <c r="S343"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S533" i="5"/>
  <c r="S606" i="5"/>
  <c r="S1087" i="5"/>
  <c r="S817" i="5"/>
  <c r="S228" i="5"/>
  <c r="J1653" i="5"/>
  <c r="I1653" i="5"/>
  <c r="R979" i="5"/>
  <c r="F1603" i="5"/>
  <c r="R299" i="5"/>
  <c r="F578" i="5"/>
  <c r="S503" i="5"/>
  <c r="S201" i="5"/>
  <c r="J578" i="5"/>
  <c r="G1491" i="5"/>
  <c r="R1037" i="5"/>
  <c r="R467" i="5"/>
  <c r="F467" i="5"/>
  <c r="J1067" i="5"/>
  <c r="F1067" i="5"/>
  <c r="S193" i="5"/>
  <c r="S349" i="5"/>
  <c r="S457" i="5"/>
  <c r="S249" i="5"/>
  <c r="F515" i="5"/>
  <c r="G471" i="5"/>
  <c r="F1643" i="5"/>
  <c r="H1653" i="5"/>
  <c r="I1019" i="5"/>
  <c r="G515" i="5"/>
  <c r="R515" i="5"/>
  <c r="G1563" i="5"/>
  <c r="F1563" i="5"/>
  <c r="S620" i="5"/>
  <c r="S339" i="5"/>
  <c r="S315"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611" i="5"/>
  <c r="S614" i="5"/>
  <c r="G965" i="5"/>
  <c r="G2061" i="5"/>
  <c r="J1467" i="5"/>
  <c r="R2118" i="5"/>
  <c r="F939" i="5"/>
  <c r="J475" i="5"/>
  <c r="I2039" i="5"/>
  <c r="H1003" i="5"/>
  <c r="G2291" i="5"/>
  <c r="I2270" i="5"/>
  <c r="I965" i="5"/>
  <c r="J965" i="5"/>
  <c r="G597" i="5"/>
  <c r="I309" i="5"/>
  <c r="J2478" i="5"/>
  <c r="R722" i="5"/>
  <c r="F295" i="5"/>
  <c r="F722" i="5"/>
  <c r="J539" i="5"/>
  <c r="H690" i="5"/>
  <c r="R2485" i="5"/>
  <c r="G1994" i="5"/>
  <c r="F679" i="5"/>
  <c r="R690" i="5"/>
  <c r="H139" i="5"/>
  <c r="J2485" i="5"/>
  <c r="G2365" i="5"/>
  <c r="G2086" i="5"/>
  <c r="F754" i="5"/>
  <c r="F2327" i="5"/>
  <c r="H54" i="5"/>
  <c r="R139" i="5"/>
  <c r="J754" i="5"/>
  <c r="H2327" i="5"/>
  <c r="G363" i="5"/>
  <c r="I2365" i="5"/>
  <c r="F2405" i="5"/>
  <c r="J679" i="5"/>
  <c r="R509" i="5"/>
  <c r="H2270" i="5"/>
  <c r="J2270" i="5"/>
  <c r="J637" i="5"/>
  <c r="H2205" i="5"/>
  <c r="H838" i="5"/>
  <c r="F34" i="5"/>
  <c r="I1103" i="5"/>
  <c r="I637" i="5"/>
  <c r="J1166" i="5"/>
  <c r="G1573" i="5"/>
  <c r="J509" i="5"/>
  <c r="F206" i="5"/>
  <c r="G790" i="5"/>
  <c r="R2270" i="5"/>
  <c r="R597" i="5"/>
  <c r="I509" i="5"/>
  <c r="H346" i="5"/>
  <c r="G2205" i="5"/>
  <c r="J1410" i="5"/>
  <c r="H966" i="5"/>
  <c r="I838" i="5"/>
  <c r="F2270" i="5"/>
  <c r="I679" i="5"/>
  <c r="F509" i="5"/>
  <c r="F54" i="5"/>
  <c r="H679" i="5"/>
  <c r="F637" i="5"/>
  <c r="H597" i="5"/>
  <c r="G509" i="5"/>
  <c r="I2205" i="5"/>
  <c r="F2205" i="5"/>
  <c r="R1045" i="5"/>
  <c r="I597" i="5"/>
  <c r="R679" i="5"/>
  <c r="G2270" i="5"/>
  <c r="G637" i="5"/>
  <c r="H206" i="5"/>
  <c r="J2205" i="5"/>
  <c r="I2363"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391" i="5"/>
  <c r="F2151" i="5"/>
  <c r="J2431" i="5"/>
  <c r="F1212" i="5"/>
  <c r="G2053" i="5"/>
  <c r="R1330" i="5"/>
  <c r="I2053" i="5"/>
  <c r="J1822" i="5"/>
  <c r="I981" i="5"/>
  <c r="I1982" i="5"/>
  <c r="F692" i="5"/>
  <c r="F315" i="5"/>
  <c r="J2391" i="5"/>
  <c r="J2053" i="5"/>
  <c r="H80" i="5"/>
  <c r="H603" i="5"/>
  <c r="J1023" i="5"/>
  <c r="G2374" i="5"/>
  <c r="R1822" i="5"/>
  <c r="I2151" i="5"/>
  <c r="J1170" i="5"/>
  <c r="I1266" i="5"/>
  <c r="F80" i="5"/>
  <c r="R80" i="5"/>
  <c r="I315" i="5"/>
  <c r="F539" i="5"/>
  <c r="G139" i="5"/>
  <c r="F1498" i="5"/>
  <c r="H2485" i="5"/>
  <c r="G2485" i="5"/>
  <c r="H746" i="5"/>
  <c r="H2315" i="5"/>
  <c r="J2315" i="5"/>
  <c r="I2061" i="5"/>
  <c r="H1523" i="5"/>
  <c r="R2151" i="5"/>
  <c r="I2315" i="5"/>
  <c r="G2405" i="5"/>
  <c r="I603" i="5"/>
  <c r="H1966" i="5"/>
  <c r="F2332" i="5"/>
  <c r="H2207" i="5"/>
  <c r="H652" i="5"/>
  <c r="G283" i="5"/>
  <c r="J692" i="5"/>
  <c r="H315" i="5"/>
  <c r="J1427" i="5"/>
  <c r="F771" i="5"/>
  <c r="H678" i="5"/>
  <c r="I539" i="5"/>
  <c r="I283" i="5"/>
  <c r="F139" i="5"/>
  <c r="R1212" i="5"/>
  <c r="I2405" i="5"/>
  <c r="R2378" i="5"/>
  <c r="J2151" i="5"/>
  <c r="I2431" i="5"/>
  <c r="F1982" i="5"/>
  <c r="R1476" i="5"/>
  <c r="R1966" i="5"/>
  <c r="F229" i="5"/>
  <c r="H363" i="5"/>
  <c r="R415" i="5"/>
  <c r="H2391" i="5"/>
  <c r="J1285" i="5"/>
  <c r="F2315" i="5"/>
  <c r="R603" i="5"/>
  <c r="I639" i="5"/>
  <c r="R894" i="5"/>
  <c r="I270" i="5"/>
  <c r="H2332" i="5"/>
  <c r="G2207" i="5"/>
  <c r="G1719" i="5"/>
  <c r="F652" i="5"/>
  <c r="I791" i="5"/>
  <c r="R315" i="5"/>
  <c r="I1427" i="5"/>
  <c r="J771" i="5"/>
  <c r="F710" i="5"/>
  <c r="H539" i="5"/>
  <c r="H283" i="5"/>
  <c r="F546" i="5"/>
  <c r="G1212" i="5"/>
  <c r="I2478" i="5"/>
  <c r="H2405" i="5"/>
  <c r="I2391" i="5"/>
  <c r="I2207" i="5"/>
  <c r="G2133" i="5"/>
  <c r="F2207" i="5"/>
  <c r="R1982" i="5"/>
  <c r="J1982" i="5"/>
  <c r="J1476" i="5"/>
  <c r="J951" i="5"/>
  <c r="H407" i="5"/>
  <c r="J550" i="5"/>
  <c r="G603" i="5"/>
  <c r="H639" i="5"/>
  <c r="G1822" i="5"/>
  <c r="G894" i="5"/>
  <c r="R2207" i="5"/>
  <c r="G1988" i="5"/>
  <c r="R1719" i="5"/>
  <c r="J652" i="5"/>
  <c r="G315"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G2280" i="5"/>
  <c r="R2315" i="5"/>
  <c r="J471" i="5"/>
  <c r="G639" i="5"/>
  <c r="J863" i="5"/>
  <c r="H2418" i="5"/>
  <c r="I80" i="5"/>
  <c r="H1822" i="5"/>
  <c r="I1502" i="5"/>
  <c r="G2332" i="5"/>
  <c r="F1453" i="5"/>
  <c r="I771" i="5"/>
  <c r="H2365" i="5"/>
  <c r="J2365" i="5"/>
  <c r="J2278" i="5"/>
  <c r="G1607" i="5"/>
  <c r="H270" i="5"/>
  <c r="J1550" i="5"/>
  <c r="H586" i="5"/>
  <c r="R474" i="5"/>
  <c r="F918" i="5"/>
  <c r="I1822" i="5"/>
  <c r="I1030" i="5"/>
  <c r="G550" i="5"/>
  <c r="F311" i="5"/>
  <c r="F474" i="5"/>
  <c r="H918" i="5"/>
  <c r="J2045" i="5"/>
  <c r="R270" i="5"/>
  <c r="H894" i="5"/>
  <c r="F894" i="5"/>
  <c r="I98" i="5"/>
  <c r="G2045" i="5"/>
  <c r="G1629" i="5"/>
  <c r="G829" i="5"/>
  <c r="F2485" i="5"/>
  <c r="F270" i="5"/>
  <c r="R447" i="5"/>
  <c r="G1062" i="5"/>
  <c r="R254" i="5"/>
  <c r="G255" i="5"/>
  <c r="G503"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F21" i="5"/>
  <c r="J981" i="5"/>
  <c r="G2170" i="5"/>
  <c r="F2170" i="5"/>
  <c r="R2170" i="5"/>
  <c r="S251" i="5"/>
  <c r="S553" i="5"/>
  <c r="I445" i="5"/>
  <c r="F1098" i="5"/>
  <c r="R1178" i="5"/>
  <c r="S439" i="5"/>
  <c r="J1878" i="5"/>
  <c r="S391" i="5"/>
  <c r="S1200" i="5"/>
  <c r="S949" i="5"/>
  <c r="H858" i="5"/>
  <c r="S617" i="5"/>
  <c r="S472" i="5"/>
  <c r="G1274" i="5"/>
  <c r="S728" i="5"/>
  <c r="S711" i="5"/>
  <c r="I1207" i="5"/>
  <c r="J398" i="5"/>
  <c r="S285" i="5"/>
  <c r="G1482" i="5"/>
  <c r="J622" i="5"/>
  <c r="S1125" i="5"/>
  <c r="S659" i="5"/>
  <c r="I346" i="5"/>
  <c r="G858" i="5"/>
  <c r="H149" i="5"/>
  <c r="S1222" i="5"/>
  <c r="S1193" i="5"/>
  <c r="S1145" i="5"/>
  <c r="G989" i="5"/>
  <c r="S317" i="5"/>
  <c r="I2422" i="5"/>
  <c r="J1274" i="5"/>
  <c r="J445" i="5"/>
  <c r="S325" i="5"/>
  <c r="S799" i="5"/>
  <c r="J1934" i="5"/>
  <c r="R1878" i="5"/>
  <c r="G1965" i="5"/>
  <c r="S846" i="5"/>
  <c r="S664" i="5"/>
  <c r="S1335" i="5"/>
  <c r="F551" i="5"/>
  <c r="R2031" i="5"/>
  <c r="G1038" i="5"/>
  <c r="S1264" i="5"/>
  <c r="F858" i="5"/>
  <c r="J2022" i="5"/>
  <c r="H1482" i="5"/>
  <c r="R2022" i="5"/>
  <c r="S220" i="5"/>
  <c r="G622" i="5"/>
  <c r="I1165" i="5"/>
  <c r="S653" i="5"/>
  <c r="S405" i="5"/>
  <c r="G278" i="5"/>
  <c r="G487" i="5"/>
  <c r="R445" i="5"/>
  <c r="S292" i="5"/>
  <c r="R858" i="5"/>
  <c r="H2022" i="5"/>
  <c r="S852" i="5"/>
  <c r="R551" i="5"/>
  <c r="F751" i="5"/>
  <c r="H445" i="5"/>
  <c r="G1098" i="5"/>
  <c r="I858" i="5"/>
  <c r="S113" i="5"/>
  <c r="S459" i="5"/>
  <c r="I1878" i="5"/>
  <c r="F1934" i="5"/>
  <c r="H1878" i="5"/>
  <c r="I106" i="5"/>
  <c r="H767" i="5"/>
  <c r="S1179" i="5"/>
  <c r="S832" i="5"/>
  <c r="S897" i="5"/>
  <c r="S215" i="5"/>
  <c r="G445" i="5"/>
  <c r="J858" i="5"/>
  <c r="R1934" i="5"/>
  <c r="S493" i="5"/>
  <c r="S785" i="5"/>
  <c r="S987" i="5"/>
  <c r="S1229" i="5"/>
  <c r="S526" i="5"/>
  <c r="S1172" i="5"/>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G85" i="5"/>
  <c r="H85" i="5"/>
  <c r="I85" i="5"/>
  <c r="G63" i="5"/>
  <c r="F63" i="5"/>
  <c r="R63" i="5"/>
  <c r="H43" i="5"/>
  <c r="F43" i="5"/>
  <c r="I27" i="5"/>
  <c r="R861" i="5"/>
  <c r="H861" i="5"/>
  <c r="R118" i="5"/>
  <c r="F118" i="5"/>
  <c r="S225" i="5"/>
  <c r="S1621" i="5"/>
  <c r="J2047" i="5"/>
  <c r="G1582" i="5"/>
  <c r="J1518" i="5"/>
  <c r="F1378" i="5"/>
  <c r="R1614" i="5"/>
  <c r="S2003" i="5"/>
  <c r="R1518" i="5"/>
  <c r="F1922" i="5"/>
  <c r="G1298" i="5"/>
  <c r="J1202" i="5"/>
  <c r="I1202" i="5"/>
  <c r="J1646"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R863" i="5"/>
  <c r="J586" i="5"/>
  <c r="H514" i="5"/>
  <c r="F2190" i="5"/>
  <c r="I1565" i="5"/>
  <c r="F1250" i="5"/>
  <c r="J959" i="5"/>
  <c r="R454" i="5"/>
  <c r="J658" i="5"/>
  <c r="H454" i="5"/>
  <c r="J2030" i="5"/>
  <c r="H658" i="5"/>
  <c r="I690" i="5"/>
  <c r="F2030" i="5"/>
  <c r="G1934" i="5"/>
  <c r="F2254" i="5"/>
  <c r="G886" i="5"/>
  <c r="R886" i="5"/>
  <c r="G350" i="5"/>
  <c r="G266" i="5"/>
  <c r="I266" i="5"/>
  <c r="H266" i="5"/>
  <c r="H150" i="5"/>
  <c r="I150" i="5"/>
  <c r="H230" i="5"/>
  <c r="S359" i="5"/>
  <c r="I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I311" i="5"/>
  <c r="G311" i="5"/>
  <c r="G247" i="5"/>
  <c r="F247" i="5"/>
  <c r="R1386" i="5"/>
  <c r="R381" i="5"/>
  <c r="G426" i="5"/>
  <c r="R518" i="5"/>
  <c r="R663" i="5"/>
  <c r="R458" i="5"/>
  <c r="S404" i="5"/>
  <c r="H214" i="5"/>
  <c r="I426" i="5"/>
  <c r="G438" i="5"/>
  <c r="S485" i="5"/>
  <c r="F277" i="5"/>
  <c r="R311" i="5"/>
  <c r="F381" i="5"/>
  <c r="F663" i="5"/>
  <c r="J458" i="5"/>
  <c r="I338" i="5"/>
  <c r="H426" i="5"/>
  <c r="R438" i="5"/>
  <c r="S980" i="5"/>
  <c r="I277"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F189" i="5"/>
  <c r="J831" i="5"/>
  <c r="H991" i="5"/>
  <c r="I127" i="5"/>
  <c r="H1189" i="5"/>
  <c r="F326" i="5"/>
  <c r="G1678" i="5"/>
  <c r="H1646" i="5"/>
  <c r="I1518" i="5"/>
  <c r="H1383" i="5"/>
  <c r="J189" i="5"/>
  <c r="H103" i="5"/>
  <c r="G27"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G134" i="5"/>
  <c r="I134" i="5"/>
  <c r="R134" i="5"/>
  <c r="H134" i="5"/>
  <c r="F198" i="5"/>
  <c r="R198" i="5"/>
  <c r="I198" i="5"/>
  <c r="S211" i="5"/>
  <c r="H306" i="5"/>
  <c r="F306" i="5"/>
  <c r="G306" i="5"/>
  <c r="I306" i="5"/>
  <c r="R306" i="5"/>
  <c r="F362" i="5"/>
  <c r="H362" i="5"/>
  <c r="I362" i="5"/>
  <c r="G362" i="5"/>
  <c r="S388" i="5"/>
  <c r="S415" i="5"/>
  <c r="J1319" i="5"/>
  <c r="I1319" i="5"/>
  <c r="S1446" i="5"/>
  <c r="S1475" i="5"/>
  <c r="S1541" i="5"/>
  <c r="S1573" i="5"/>
  <c r="S1637" i="5"/>
  <c r="S619" i="5"/>
  <c r="G82" i="5"/>
  <c r="F82" i="5"/>
  <c r="R82" i="5"/>
  <c r="I82"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H2138" i="5"/>
  <c r="F2138" i="5"/>
  <c r="I1003" i="5"/>
  <c r="J1003" i="5"/>
  <c r="G1467" i="5"/>
  <c r="H1051" i="5"/>
  <c r="S2447" i="5"/>
  <c r="G2101" i="5"/>
  <c r="G475" i="5"/>
  <c r="I475" i="5"/>
  <c r="J643" i="5"/>
  <c r="R188" i="5"/>
  <c r="H2291" i="5"/>
  <c r="F2290" i="5"/>
  <c r="R1900" i="5"/>
  <c r="R643" i="5"/>
  <c r="J939" i="5"/>
  <c r="G2471" i="5"/>
  <c r="H1900" i="5"/>
  <c r="S1016" i="5"/>
  <c r="G197" i="5"/>
  <c r="R197" i="5"/>
  <c r="G175" i="5"/>
  <c r="F175" i="5"/>
  <c r="R175" i="5"/>
  <c r="G133" i="5"/>
  <c r="R133" i="5"/>
  <c r="H133" i="5"/>
  <c r="G69" i="5"/>
  <c r="I69" i="5"/>
  <c r="G47" i="5"/>
  <c r="F47" i="5"/>
  <c r="I47" i="5"/>
  <c r="G31" i="5"/>
  <c r="I31" i="5"/>
  <c r="G2278" i="5"/>
  <c r="R2278" i="5"/>
  <c r="R2404" i="5"/>
  <c r="G1900" i="5"/>
  <c r="F398" i="5"/>
  <c r="F2078" i="5"/>
  <c r="G207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R475" i="5"/>
  <c r="J2404" i="5"/>
  <c r="G1276" i="5"/>
  <c r="G1876" i="5"/>
  <c r="F1438" i="5"/>
  <c r="R1438"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I30" i="5"/>
  <c r="H1301" i="5"/>
  <c r="F1565" i="5"/>
  <c r="F2178" i="5"/>
  <c r="H2194" i="5"/>
  <c r="G949" i="5"/>
  <c r="I1629" i="5"/>
  <c r="R1110" i="5"/>
  <c r="R271" i="5"/>
  <c r="G271" i="5"/>
  <c r="S319" i="5"/>
  <c r="G2063" i="5"/>
  <c r="F2063" i="5"/>
  <c r="I2063" i="5"/>
  <c r="R2487" i="5"/>
  <c r="F406" i="5"/>
  <c r="F1326" i="5"/>
  <c r="I767" i="5"/>
  <c r="H63"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R461" i="5"/>
  <c r="R27" i="5"/>
  <c r="G2194" i="5"/>
  <c r="F2278" i="5"/>
  <c r="F498" i="5"/>
  <c r="J2178" i="5"/>
  <c r="J219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370" i="5"/>
  <c r="H2370" i="5"/>
  <c r="I2370" i="5"/>
  <c r="G2370" i="5"/>
  <c r="F2370" i="5"/>
  <c r="R2202" i="5"/>
  <c r="J2202" i="5"/>
  <c r="F2202" i="5"/>
  <c r="I470" i="5"/>
  <c r="R575" i="5"/>
  <c r="J1502" i="5"/>
  <c r="G118" i="5"/>
  <c r="F230" i="5"/>
  <c r="I1893" i="5"/>
  <c r="G165" i="5"/>
  <c r="F165" i="5"/>
  <c r="H165"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37"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919" i="5"/>
  <c r="R119" i="5"/>
  <c r="F183" i="5"/>
  <c r="J1258" i="5"/>
  <c r="R478" i="5"/>
  <c r="H2437" i="5"/>
  <c r="J2429" i="5"/>
  <c r="F1082" i="5"/>
  <c r="S935" i="5"/>
  <c r="J538" i="5"/>
  <c r="F1591" i="5"/>
  <c r="G391" i="5"/>
  <c r="R1483" i="5"/>
  <c r="H1271" i="5"/>
  <c r="I21" i="5"/>
  <c r="I205" i="5"/>
  <c r="R1549" i="5"/>
  <c r="J1322" i="5"/>
  <c r="F989" i="5"/>
  <c r="G1510" i="5"/>
  <c r="I2253" i="5"/>
  <c r="H2374" i="5"/>
  <c r="G902" i="5"/>
  <c r="I2434" i="5"/>
  <c r="I1679" i="5"/>
  <c r="I1463" i="5"/>
  <c r="F2434" i="5"/>
  <c r="R1463" i="5"/>
  <c r="F1301" i="5"/>
  <c r="S1774" i="5"/>
  <c r="H2412" i="5"/>
  <c r="J1463" i="5"/>
  <c r="I1322" i="5"/>
  <c r="I1301" i="5"/>
  <c r="H37" i="5"/>
  <c r="R1510"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H21" i="5"/>
  <c r="F37" i="5"/>
  <c r="R141" i="5"/>
  <c r="H919" i="5"/>
  <c r="F1854" i="5"/>
  <c r="I1434" i="5"/>
  <c r="J559" i="5"/>
  <c r="G559" i="5"/>
  <c r="H263" i="5"/>
  <c r="J2299" i="5"/>
  <c r="F2374" i="5"/>
  <c r="R21" i="5"/>
  <c r="F141" i="5"/>
  <c r="F242" i="5"/>
  <c r="F2122" i="5"/>
  <c r="J2253" i="5"/>
  <c r="J2031" i="5"/>
  <c r="I2031" i="5"/>
  <c r="G2031" i="5"/>
  <c r="R326" i="5"/>
  <c r="G326" i="5"/>
  <c r="I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I359" i="5"/>
  <c r="R359" i="5"/>
  <c r="I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I1210" i="5"/>
  <c r="R314" i="5"/>
  <c r="H1166" i="5"/>
  <c r="R1482" i="5"/>
  <c r="H2106" i="5"/>
  <c r="R838" i="5"/>
  <c r="H618" i="5"/>
  <c r="R1210" i="5"/>
  <c r="R431" i="5"/>
  <c r="F1482" i="5"/>
  <c r="H31" i="5"/>
  <c r="H111" i="5"/>
  <c r="H1210" i="5"/>
  <c r="J1178" i="5"/>
  <c r="J2242" i="5"/>
  <c r="H2093" i="5"/>
  <c r="R1642" i="5"/>
  <c r="I434" i="5"/>
  <c r="G1210" i="5"/>
  <c r="F1274" i="5"/>
  <c r="I1482" i="5"/>
  <c r="J838" i="5"/>
  <c r="S392" i="5"/>
  <c r="H69" i="5"/>
  <c r="R31" i="5"/>
  <c r="H47" i="5"/>
  <c r="I175" i="5"/>
  <c r="R1242" i="5"/>
  <c r="I2242" i="5"/>
  <c r="R2093" i="5"/>
  <c r="G2106" i="5"/>
  <c r="R1450" i="5"/>
  <c r="F1878" i="5"/>
  <c r="F428" i="5"/>
  <c r="J1210" i="5"/>
  <c r="I54" i="5"/>
  <c r="G1271" i="5"/>
  <c r="S2438" i="5"/>
  <c r="G2229" i="5"/>
  <c r="R69" i="5"/>
  <c r="I133" i="5"/>
  <c r="H197" i="5"/>
  <c r="H999" i="5"/>
  <c r="F31" i="5"/>
  <c r="R47" i="5"/>
  <c r="F111" i="5"/>
  <c r="H750" i="5"/>
  <c r="F2242" i="5"/>
  <c r="J2106" i="5"/>
  <c r="G354" i="5"/>
  <c r="J1450" i="5"/>
  <c r="S310" i="5"/>
  <c r="F197" i="5"/>
  <c r="H175" i="5"/>
  <c r="H2242" i="5"/>
  <c r="R1166" i="5"/>
  <c r="F354" i="5"/>
  <c r="R2262" i="5"/>
  <c r="I354" i="5"/>
  <c r="F2093" i="5"/>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I237" i="5"/>
  <c r="F237" i="5"/>
  <c r="H237" i="5"/>
  <c r="J2226" i="5"/>
  <c r="R2226" i="5"/>
  <c r="G2226" i="5"/>
  <c r="S267" i="5"/>
  <c r="S393" i="5"/>
  <c r="J1061" i="5"/>
  <c r="G2051" i="5"/>
  <c r="G406" i="5"/>
  <c r="I2311" i="5"/>
  <c r="I2051" i="5"/>
  <c r="R806" i="5"/>
  <c r="G618" i="5"/>
  <c r="S613" i="5"/>
  <c r="J434" i="5"/>
  <c r="R428" i="5"/>
  <c r="H982" i="5"/>
  <c r="R1302" i="5"/>
  <c r="H1750" i="5"/>
  <c r="F1078" i="5"/>
  <c r="G2181" i="5"/>
  <c r="G1862" i="5"/>
  <c r="R1862" i="5"/>
  <c r="H1862" i="5"/>
  <c r="F1862"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F434" i="5"/>
  <c r="S280" i="5"/>
  <c r="S577" i="5"/>
  <c r="G982" i="5"/>
  <c r="R146" i="5"/>
  <c r="J1661" i="5"/>
  <c r="F446" i="5"/>
  <c r="H226" i="5"/>
  <c r="F1661" i="5"/>
  <c r="R2198" i="5"/>
  <c r="S1975" i="5"/>
  <c r="H830" i="5"/>
  <c r="I830" i="5"/>
  <c r="J830" i="5"/>
  <c r="F830" i="5"/>
  <c r="G2371" i="5"/>
  <c r="H786" i="5"/>
  <c r="S813" i="5"/>
  <c r="S191" i="5"/>
  <c r="I618" i="5"/>
  <c r="J1334" i="5"/>
  <c r="H1302" i="5"/>
  <c r="R1661" i="5"/>
  <c r="H1661" i="5"/>
  <c r="F1277" i="5"/>
  <c r="I2198" i="5"/>
  <c r="J1862" i="5"/>
  <c r="I2189" i="5"/>
  <c r="H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H434" i="5"/>
  <c r="S925" i="5"/>
  <c r="F806" i="5"/>
  <c r="I428" i="5"/>
  <c r="S759" i="5"/>
  <c r="S821" i="5"/>
  <c r="F226" i="5"/>
  <c r="R1238" i="5"/>
  <c r="G2189" i="5"/>
  <c r="G1078" i="5"/>
  <c r="R950" i="5"/>
  <c r="F591" i="5"/>
  <c r="R591" i="5"/>
  <c r="I591" i="5"/>
  <c r="G798" i="5"/>
  <c r="H798" i="5"/>
  <c r="R798" i="5"/>
  <c r="J1703" i="5"/>
  <c r="G722" i="5"/>
  <c r="H27" i="5"/>
  <c r="I886" i="5"/>
  <c r="H1710" i="5"/>
  <c r="F1510" i="5"/>
  <c r="H2490" i="5"/>
  <c r="R1498" i="5"/>
  <c r="J2182" i="5"/>
  <c r="R1434" i="5"/>
  <c r="R2253" i="5"/>
  <c r="G1018" i="5"/>
  <c r="J1082" i="5"/>
  <c r="S564" i="5"/>
  <c r="S465" i="5"/>
  <c r="H1498" i="5"/>
  <c r="F1434" i="5"/>
  <c r="S512" i="5"/>
  <c r="F370" i="5"/>
  <c r="I43" i="5"/>
  <c r="H754" i="5"/>
  <c r="F27"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98" i="5"/>
  <c r="F210" i="5"/>
  <c r="H210" i="5"/>
  <c r="I210" i="5"/>
  <c r="G210" i="5"/>
  <c r="I226" i="5"/>
  <c r="G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I1453" i="5"/>
  <c r="H2174" i="5"/>
  <c r="G877" i="5"/>
  <c r="J2293" i="5"/>
  <c r="F766" i="5"/>
  <c r="H1354" i="5"/>
  <c r="I1510" i="5"/>
  <c r="F2338" i="5"/>
  <c r="R2338"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G30" i="5"/>
  <c r="S878" i="5"/>
  <c r="S740" i="5"/>
  <c r="H1350" i="5"/>
  <c r="S825" i="5"/>
  <c r="S838" i="5"/>
  <c r="H30"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H364" i="5"/>
  <c r="G364" i="5"/>
  <c r="G323" i="5"/>
  <c r="H323"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F355" i="5"/>
  <c r="G355" i="5"/>
  <c r="R355" i="5"/>
  <c r="H243" i="5"/>
  <c r="I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I122" i="5"/>
  <c r="G122" i="5"/>
  <c r="F154" i="5"/>
  <c r="I154" i="5"/>
  <c r="F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1" i="5"/>
  <c r="F61" i="5"/>
  <c r="I61" i="5"/>
  <c r="A24" i="2"/>
  <c r="H13" i="5"/>
  <c r="A5" i="2"/>
  <c r="C2" i="6"/>
  <c r="R519" i="5"/>
  <c r="H730" i="5"/>
  <c r="H181" i="5"/>
  <c r="R341" i="5"/>
  <c r="I35" i="5"/>
  <c r="H53" i="5"/>
  <c r="J911" i="5"/>
  <c r="H1613" i="5"/>
  <c r="R223" i="5"/>
  <c r="R1527" i="5"/>
  <c r="J1591" i="5"/>
  <c r="G341" i="5"/>
  <c r="H1202" i="5"/>
  <c r="J1298" i="5"/>
  <c r="R2191" i="5"/>
  <c r="I2414" i="5"/>
  <c r="I823" i="5"/>
  <c r="H975" i="5"/>
  <c r="R2335" i="5"/>
  <c r="H1244" i="5"/>
  <c r="G1061" i="5"/>
  <c r="H519" i="5"/>
  <c r="R911" i="5"/>
  <c r="I1039" i="5"/>
  <c r="I1613" i="5"/>
  <c r="F95" i="5"/>
  <c r="I335" i="5"/>
  <c r="F19"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H567" i="5"/>
  <c r="I19" i="5"/>
  <c r="G35" i="5"/>
  <c r="F1679" i="5"/>
  <c r="R2420" i="5"/>
  <c r="G1613" i="5"/>
  <c r="I2303" i="5"/>
  <c r="R399" i="5"/>
  <c r="F399" i="5"/>
  <c r="I1475" i="5"/>
  <c r="F106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R1426" i="5"/>
  <c r="H1426" i="5"/>
  <c r="I1426" i="5"/>
  <c r="J418" i="5"/>
  <c r="H418" i="5"/>
  <c r="F418" i="5"/>
  <c r="R418" i="5"/>
  <c r="I418" i="5"/>
  <c r="G418" i="5"/>
  <c r="F334" i="5"/>
  <c r="G1261" i="5"/>
  <c r="H1261" i="5"/>
  <c r="J1261" i="5"/>
  <c r="F1261" i="5"/>
  <c r="I1261" i="5"/>
  <c r="R1261" i="5"/>
  <c r="R773" i="5"/>
  <c r="J773" i="5"/>
  <c r="G773" i="5"/>
  <c r="I773" i="5"/>
  <c r="F773" i="5"/>
  <c r="H773" i="5"/>
  <c r="G526" i="5"/>
  <c r="I526" i="5"/>
  <c r="J526" i="5"/>
  <c r="R526" i="5"/>
  <c r="R1357" i="5"/>
  <c r="I1357" i="5"/>
  <c r="J1357" i="5"/>
  <c r="F1357" i="5"/>
  <c r="G1357" i="5"/>
  <c r="H1357"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R158" i="5"/>
  <c r="J466" i="5"/>
  <c r="J534" i="5"/>
  <c r="I942" i="5"/>
  <c r="F942" i="5"/>
  <c r="I962" i="5"/>
  <c r="R962" i="5"/>
  <c r="J962" i="5"/>
  <c r="J1026" i="5"/>
  <c r="R1026" i="5"/>
  <c r="H1341" i="5"/>
  <c r="I1341" i="5"/>
  <c r="F2126" i="5"/>
  <c r="I2126" i="5"/>
  <c r="H2494" i="5"/>
  <c r="F2494" i="5"/>
  <c r="I2394" i="5"/>
  <c r="J2394" i="5"/>
  <c r="F2306" i="5"/>
  <c r="G2306" i="5"/>
  <c r="G2479" i="5"/>
  <c r="R2479" i="5"/>
  <c r="J2307" i="5"/>
  <c r="F2095" i="5"/>
  <c r="I2095" i="5"/>
  <c r="G1927" i="5"/>
  <c r="J1595" i="5"/>
  <c r="G1595" i="5"/>
  <c r="F1027" i="5"/>
  <c r="I1027" i="5"/>
  <c r="J987" i="5"/>
  <c r="I987" i="5"/>
  <c r="R987" i="5"/>
  <c r="H987" i="5"/>
  <c r="G668" i="5"/>
  <c r="F619" i="5"/>
  <c r="H619" i="5"/>
  <c r="G459" i="5"/>
  <c r="R459" i="5"/>
  <c r="J412" i="5"/>
  <c r="R37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I391" i="5"/>
  <c r="R327" i="5"/>
  <c r="H327" i="5"/>
  <c r="I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F199" i="5"/>
  <c r="R199" i="5"/>
  <c r="H199" i="5"/>
  <c r="R157" i="5"/>
  <c r="G135" i="5"/>
  <c r="H135" i="5"/>
  <c r="I135" i="5"/>
  <c r="R135" i="5"/>
  <c r="G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G34" i="5"/>
  <c r="R34" i="5"/>
  <c r="H34" i="5"/>
  <c r="G106" i="5"/>
  <c r="F106" i="5"/>
  <c r="H106" i="5"/>
  <c r="G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H322" i="5"/>
  <c r="G322" i="5"/>
  <c r="F322" i="5"/>
  <c r="R322"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F151" i="5"/>
  <c r="R151" i="5"/>
  <c r="H151" i="5"/>
  <c r="I151" i="5"/>
  <c r="G109" i="5"/>
  <c r="H109" i="5"/>
  <c r="I109" i="5"/>
  <c r="F109" i="5"/>
  <c r="G87" i="5"/>
  <c r="F87" i="5"/>
  <c r="R87" i="5"/>
  <c r="H87" i="5"/>
  <c r="G45" i="5"/>
  <c r="I45" i="5"/>
  <c r="F45" i="5"/>
  <c r="R45" i="5"/>
  <c r="H45" i="5"/>
  <c r="G29" i="5"/>
  <c r="F29" i="5"/>
  <c r="R29" i="5"/>
  <c r="H29" i="5"/>
  <c r="I29" i="5"/>
  <c r="H1846" i="5"/>
  <c r="G374" i="5"/>
  <c r="H1687" i="5"/>
  <c r="I1687" i="5"/>
  <c r="J1687" i="5"/>
  <c r="F1687" i="5"/>
  <c r="I1671" i="5"/>
  <c r="J1671" i="5"/>
  <c r="R1671" i="5"/>
  <c r="R615" i="5"/>
  <c r="F615" i="5"/>
  <c r="J575" i="5"/>
  <c r="F575" i="5"/>
  <c r="I575" i="5"/>
  <c r="J609" i="5"/>
  <c r="R487" i="5"/>
  <c r="F487" i="5"/>
  <c r="R367" i="5"/>
  <c r="H367" i="5"/>
  <c r="I367" i="5"/>
  <c r="F367" i="5"/>
  <c r="G367" i="5"/>
  <c r="H303" i="5"/>
  <c r="R303" i="5"/>
  <c r="I303" i="5"/>
  <c r="G303" i="5"/>
  <c r="F303" i="5"/>
  <c r="F239" i="5"/>
  <c r="G239" i="5"/>
  <c r="R239" i="5"/>
  <c r="H239" i="5"/>
  <c r="I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H59" i="5"/>
  <c r="F530"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F486" i="5"/>
  <c r="I1919" i="5"/>
  <c r="H2187" i="5"/>
  <c r="G2052" i="5"/>
  <c r="I1406" i="5"/>
  <c r="I2167" i="5"/>
  <c r="S1943" i="5"/>
  <c r="S1307" i="5"/>
  <c r="S2459" i="5"/>
  <c r="R668" i="5"/>
  <c r="F716"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I38" i="5"/>
  <c r="H38" i="5"/>
  <c r="G38" i="5"/>
  <c r="G50" i="5"/>
  <c r="F62" i="5"/>
  <c r="R62" i="5"/>
  <c r="H62" i="5"/>
  <c r="I62" i="5"/>
  <c r="G62" i="5"/>
  <c r="G94" i="5"/>
  <c r="R94" i="5"/>
  <c r="H94" i="5"/>
  <c r="I94" i="5"/>
  <c r="F126" i="5"/>
  <c r="R126" i="5"/>
  <c r="H126" i="5"/>
  <c r="G126" i="5"/>
  <c r="I126" i="5"/>
  <c r="G158" i="5"/>
  <c r="H158" i="5"/>
  <c r="S203" i="5"/>
  <c r="F215" i="5"/>
  <c r="H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G351" i="5"/>
  <c r="F351" i="5"/>
  <c r="G287" i="5"/>
  <c r="R287" i="5"/>
  <c r="F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G207" i="5"/>
  <c r="F207" i="5"/>
  <c r="R207" i="5"/>
  <c r="H207" i="5"/>
  <c r="G143" i="5"/>
  <c r="I143" i="5"/>
  <c r="F143" i="5"/>
  <c r="G79" i="5"/>
  <c r="F79" i="5"/>
  <c r="R79" i="5"/>
  <c r="H79" i="5"/>
  <c r="G39" i="5"/>
  <c r="I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G67" i="5"/>
  <c r="H1499" i="5"/>
  <c r="G1192" i="5"/>
  <c r="J1040" i="5"/>
  <c r="H2328" i="5"/>
  <c r="I920" i="5"/>
  <c r="H1040" i="5"/>
  <c r="I460" i="5"/>
  <c r="H67" i="5"/>
  <c r="F1796" i="5"/>
  <c r="H250" i="5"/>
  <c r="J2276" i="5"/>
  <c r="F460" i="5"/>
  <c r="H307" i="5"/>
  <c r="S2191" i="5"/>
  <c r="F2230" i="5"/>
  <c r="S2474" i="5"/>
  <c r="I180" i="5"/>
  <c r="I340" i="5"/>
  <c r="R1459" i="5"/>
  <c r="S2293" i="5"/>
  <c r="G525" i="5"/>
  <c r="F525" i="5"/>
  <c r="H525" i="5"/>
  <c r="I525" i="5"/>
  <c r="R525" i="5"/>
  <c r="I357" i="5"/>
  <c r="G357" i="5"/>
  <c r="R357" i="5"/>
  <c r="F357" i="5"/>
  <c r="G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H42" i="5"/>
  <c r="F286" i="5"/>
  <c r="G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G2220" i="5"/>
  <c r="H334" i="5"/>
  <c r="R394" i="5"/>
  <c r="I2382" i="5"/>
  <c r="G1303" i="5"/>
  <c r="R685" i="5"/>
  <c r="G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R1472" i="5"/>
  <c r="G64" i="5"/>
  <c r="F72" i="5"/>
  <c r="I2078" i="5"/>
  <c r="F1325" i="5"/>
  <c r="F64" i="5"/>
  <c r="R952" i="5"/>
  <c r="G166" i="5"/>
  <c r="R655" i="5"/>
  <c r="H2497" i="5"/>
  <c r="F2498" i="5"/>
  <c r="R2498" i="5"/>
  <c r="J1525" i="5"/>
  <c r="R629" i="5"/>
  <c r="R42"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42"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R74" i="5"/>
  <c r="H74" i="5"/>
  <c r="I74" i="5"/>
  <c r="G74" i="5"/>
  <c r="F138" i="5"/>
  <c r="H138" i="5"/>
  <c r="I138" i="5"/>
  <c r="G138" i="5"/>
  <c r="R138" i="5"/>
  <c r="S190" i="5"/>
  <c r="S196" i="5"/>
  <c r="S236" i="5"/>
  <c r="S242" i="5"/>
  <c r="S256" i="5"/>
  <c r="F330" i="5"/>
  <c r="I330" i="5"/>
  <c r="H330" i="5"/>
  <c r="G330" i="5"/>
  <c r="H382" i="5"/>
  <c r="I382"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F343" i="5"/>
  <c r="R343" i="5"/>
  <c r="G343" i="5"/>
  <c r="H343" i="5"/>
  <c r="F251" i="5"/>
  <c r="G251" i="5"/>
  <c r="R251" i="5"/>
  <c r="H251" i="5"/>
  <c r="I251" i="5"/>
  <c r="H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F20"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R166" i="5"/>
  <c r="H166" i="5"/>
  <c r="R298" i="5"/>
  <c r="I298" i="5"/>
  <c r="G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R610" i="5"/>
  <c r="I574" i="5"/>
  <c r="G2186" i="5"/>
  <c r="I2186" i="5"/>
  <c r="H1991" i="5"/>
  <c r="G1782" i="5"/>
  <c r="J2186" i="5"/>
  <c r="G18"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309" i="5"/>
  <c r="R2309" i="5"/>
  <c r="I2309" i="5"/>
  <c r="G2309" i="5"/>
  <c r="G2252" i="5"/>
  <c r="J2252" i="5"/>
  <c r="I2252" i="5"/>
  <c r="H2252"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I56" i="5"/>
  <c r="G802" i="5"/>
  <c r="F26" i="5"/>
  <c r="R26" i="5"/>
  <c r="H26" i="5"/>
  <c r="I26" i="5"/>
  <c r="G26" i="5"/>
  <c r="R52" i="5"/>
  <c r="H52" i="5"/>
  <c r="I52"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R260" i="5"/>
  <c r="G244" i="5"/>
  <c r="I244" i="5"/>
  <c r="F244" i="5"/>
  <c r="G164" i="5"/>
  <c r="H156" i="5"/>
  <c r="H148" i="5"/>
  <c r="I140" i="5"/>
  <c r="H116" i="5"/>
  <c r="G100" i="5"/>
  <c r="G52"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G270" i="5"/>
  <c r="F966" i="5"/>
  <c r="J966" i="5"/>
  <c r="I1887" i="5"/>
  <c r="H1887" i="5"/>
  <c r="G1975" i="5"/>
  <c r="F1975" i="5"/>
  <c r="J1975" i="5"/>
  <c r="R2150" i="5"/>
  <c r="F2150" i="5"/>
  <c r="I2150" i="5"/>
  <c r="H98" i="5"/>
  <c r="F98" i="5"/>
  <c r="F482" i="5"/>
  <c r="R482" i="5"/>
  <c r="H482" i="5"/>
  <c r="G482" i="5"/>
  <c r="I482" i="5"/>
  <c r="R162" i="5"/>
  <c r="F1735" i="5"/>
  <c r="H1735" i="5"/>
  <c r="J2262" i="5"/>
  <c r="J542" i="5"/>
  <c r="H542" i="5"/>
  <c r="H2450" i="5"/>
  <c r="R2450" i="5"/>
  <c r="J677" i="5"/>
  <c r="F890" i="5"/>
  <c r="H1984" i="5"/>
  <c r="R1632" i="5"/>
  <c r="R7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I831" i="5"/>
  <c r="F927" i="5"/>
  <c r="H1455" i="5"/>
  <c r="R1487" i="5"/>
  <c r="F1528" i="5"/>
  <c r="G2496" i="5"/>
  <c r="J1656" i="5"/>
  <c r="F496" i="5"/>
  <c r="I696" i="5"/>
  <c r="R872" i="5"/>
  <c r="F1456" i="5"/>
  <c r="J1032" i="5"/>
  <c r="G872" i="5"/>
  <c r="I783" i="5"/>
  <c r="H831" i="5"/>
  <c r="J927" i="5"/>
  <c r="G1455" i="5"/>
  <c r="R1455" i="5"/>
  <c r="F1314" i="5"/>
  <c r="H783" i="5"/>
  <c r="G1487" i="5"/>
  <c r="I1282" i="5"/>
  <c r="F3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G150"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F304" i="5"/>
  <c r="G216" i="5"/>
  <c r="J824" i="5"/>
  <c r="G824" i="5"/>
  <c r="I544" i="5"/>
  <c r="H1423" i="5"/>
  <c r="R1423" i="5"/>
  <c r="F1423" i="5"/>
  <c r="J1358" i="5"/>
  <c r="R1358" i="5"/>
  <c r="I1358" i="5"/>
  <c r="F1358" i="5"/>
  <c r="H1358" i="5"/>
  <c r="R1008" i="5"/>
  <c r="G2272" i="5"/>
  <c r="J2272" i="5"/>
  <c r="F824" i="5"/>
  <c r="I664" i="5"/>
  <c r="H600" i="5"/>
  <c r="F432" i="5"/>
  <c r="F1008" i="5"/>
  <c r="F544" i="5"/>
  <c r="F216"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R368" i="5"/>
  <c r="I368" i="5"/>
  <c r="I824" i="5"/>
  <c r="I496" i="5"/>
  <c r="I456" i="5"/>
  <c r="G496" i="5"/>
  <c r="G309" i="5"/>
  <c r="H309" i="5"/>
  <c r="R309" i="5"/>
  <c r="R383" i="5"/>
  <c r="J2122" i="5"/>
  <c r="R2122" i="5"/>
  <c r="I2122" i="5"/>
  <c r="G954" i="5"/>
  <c r="H954" i="5"/>
  <c r="F282" i="5"/>
  <c r="H2272" i="5"/>
  <c r="H456" i="5"/>
  <c r="J1184" i="5"/>
  <c r="G1312" i="5"/>
  <c r="G432" i="5"/>
  <c r="G32" i="5"/>
  <c r="R456" i="5"/>
  <c r="H216" i="5"/>
  <c r="G1505" i="5"/>
  <c r="H1505" i="5"/>
  <c r="J963" i="5"/>
  <c r="I963" i="5"/>
  <c r="F963" i="5"/>
  <c r="G75" i="5"/>
  <c r="I216" i="5"/>
  <c r="J456" i="5"/>
  <c r="I1184" i="5"/>
  <c r="G368" i="5"/>
  <c r="G304" i="5"/>
  <c r="R216" i="5"/>
  <c r="F991" i="5"/>
  <c r="I991" i="5"/>
  <c r="G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F248" i="5"/>
  <c r="G248" i="5"/>
  <c r="H48" i="5"/>
  <c r="G48" i="5"/>
  <c r="F48" i="5"/>
  <c r="H1352" i="5"/>
  <c r="G1352" i="5"/>
  <c r="I1352" i="5"/>
  <c r="F1352" i="5"/>
  <c r="J1352" i="5"/>
  <c r="H1408" i="5"/>
  <c r="R1408" i="5"/>
  <c r="J1616" i="5"/>
  <c r="I248" i="5"/>
  <c r="G88" i="5"/>
  <c r="I88" i="5"/>
  <c r="F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J1312" i="5"/>
  <c r="I72" i="5"/>
  <c r="R648" i="5"/>
  <c r="I104" i="5"/>
  <c r="R416" i="5"/>
  <c r="G1528" i="5"/>
  <c r="F184" i="5"/>
  <c r="G1680" i="5"/>
  <c r="F928" i="5"/>
  <c r="F696" i="5"/>
  <c r="F1312" i="5"/>
  <c r="H72" i="5"/>
  <c r="I184" i="5"/>
  <c r="I648" i="5"/>
  <c r="J904" i="5"/>
  <c r="J1680" i="5"/>
  <c r="G256" i="5"/>
  <c r="R768" i="5"/>
  <c r="H256" i="5"/>
  <c r="F256" i="5"/>
  <c r="H2055" i="5"/>
  <c r="F2055" i="5"/>
  <c r="H432" i="5"/>
  <c r="H928" i="5"/>
  <c r="F768" i="5"/>
  <c r="R56" i="5"/>
  <c r="J768" i="5"/>
  <c r="I768" i="5"/>
  <c r="R432" i="5"/>
  <c r="J2327" i="5"/>
  <c r="G2327" i="5"/>
  <c r="R2397" i="5"/>
  <c r="H2397" i="5"/>
  <c r="G2397" i="5"/>
  <c r="S299" i="5"/>
  <c r="S337" i="5"/>
  <c r="G2305" i="5"/>
  <c r="R320" i="5"/>
  <c r="H320" i="5"/>
  <c r="G320" i="5"/>
  <c r="F1416" i="5"/>
  <c r="G1416" i="5"/>
  <c r="R1416" i="5"/>
  <c r="J1416" i="5"/>
  <c r="R1600" i="5"/>
  <c r="J1600" i="5"/>
  <c r="J1528" i="5"/>
  <c r="G1232" i="5"/>
  <c r="H1232" i="5"/>
  <c r="R1592" i="5"/>
  <c r="I1528" i="5"/>
  <c r="J2496" i="5"/>
  <c r="I320" i="5"/>
  <c r="G1536" i="5"/>
  <c r="J1536" i="5"/>
  <c r="F1672" i="5"/>
  <c r="J1672" i="5"/>
  <c r="H24" i="5"/>
  <c r="G24" i="5"/>
  <c r="R24" i="5"/>
  <c r="I904" i="5"/>
  <c r="F904" i="5"/>
  <c r="R1184" i="5"/>
  <c r="H1184" i="5"/>
  <c r="G1616" i="5"/>
  <c r="I1616" i="5"/>
  <c r="F1616" i="5"/>
  <c r="R1032" i="5"/>
  <c r="F1032" i="5"/>
  <c r="I144" i="5"/>
  <c r="F144" i="5"/>
  <c r="G144" i="5"/>
  <c r="H144" i="5"/>
  <c r="G600" i="5"/>
  <c r="J600" i="5"/>
  <c r="F600" i="5"/>
  <c r="F320" i="5"/>
  <c r="H888" i="5"/>
  <c r="G1632" i="5"/>
  <c r="F1632" i="5"/>
  <c r="H1632" i="5"/>
  <c r="I1680" i="5"/>
  <c r="G40" i="5"/>
  <c r="H40" i="5"/>
  <c r="I40" i="5"/>
  <c r="F4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G416" i="5"/>
  <c r="I416" i="5"/>
  <c r="I1008" i="5"/>
  <c r="J1008" i="5"/>
  <c r="G1008" i="5"/>
  <c r="F624" i="5"/>
  <c r="R624" i="5"/>
  <c r="H624" i="5"/>
  <c r="J624" i="5"/>
  <c r="I624" i="5"/>
  <c r="G624" i="5"/>
  <c r="S370" i="5"/>
  <c r="S666" i="5"/>
  <c r="F998" i="5"/>
  <c r="H998" i="5"/>
  <c r="I998" i="5"/>
  <c r="R998" i="5"/>
  <c r="S1004" i="5"/>
  <c r="S1213" i="5"/>
  <c r="H2441" i="5"/>
  <c r="J2441" i="5"/>
  <c r="R2441" i="5"/>
  <c r="F2441" i="5"/>
  <c r="G2441" i="5"/>
  <c r="S244" i="5"/>
  <c r="S819" i="5"/>
  <c r="I586" i="5"/>
  <c r="G586" i="5"/>
  <c r="R586" i="5"/>
  <c r="F613" i="5"/>
  <c r="H613" i="5"/>
  <c r="I613" i="5"/>
  <c r="R1791" i="5"/>
  <c r="G1791" i="5"/>
  <c r="S601" i="5"/>
  <c r="S1025" i="5"/>
  <c r="S463" i="5"/>
  <c r="H610" i="5"/>
  <c r="F610" i="5"/>
  <c r="S1093" i="5"/>
  <c r="S713" i="5"/>
  <c r="S604" i="5"/>
  <c r="F1548" i="5"/>
  <c r="G1156" i="5"/>
  <c r="R980" i="5"/>
  <c r="G1956"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3" i="5"/>
  <c r="R1251" i="5"/>
  <c r="H1083" i="5"/>
  <c r="G2144" i="5"/>
  <c r="H2144" i="5"/>
  <c r="J1235" i="5"/>
  <c r="H2099" i="5"/>
  <c r="F13" i="5"/>
  <c r="I13" i="5"/>
  <c r="H2419" i="5"/>
  <c r="H212" i="5"/>
  <c r="H1179" i="5"/>
  <c r="F1819" i="5"/>
  <c r="F2099" i="5"/>
  <c r="H2467" i="5"/>
  <c r="G20" i="5"/>
  <c r="G13" i="5"/>
  <c r="F14" i="5"/>
  <c r="G12"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H20" i="5"/>
  <c r="G867" i="5"/>
  <c r="J867" i="5"/>
  <c r="F867" i="5"/>
  <c r="R867" i="5"/>
  <c r="H867" i="5"/>
  <c r="I867" i="5"/>
  <c r="G915" i="5"/>
  <c r="J915" i="5"/>
  <c r="R915" i="5"/>
  <c r="H915" i="5"/>
  <c r="I915" i="5"/>
  <c r="J1139" i="5"/>
  <c r="F1139" i="5"/>
  <c r="G1139" i="5"/>
  <c r="I1139" i="5"/>
  <c r="H1243" i="5"/>
  <c r="H1299" i="5"/>
  <c r="G1363" i="5"/>
  <c r="H1363" i="5"/>
  <c r="G28" i="5"/>
  <c r="H28" i="5"/>
  <c r="I28" i="5"/>
  <c r="F28" i="5"/>
  <c r="R699" i="5"/>
  <c r="R875" i="5"/>
  <c r="H875" i="5"/>
  <c r="I875" i="5"/>
  <c r="G875" i="5"/>
  <c r="F875" i="5"/>
  <c r="J875" i="5"/>
  <c r="F731" i="5"/>
  <c r="G731" i="5"/>
  <c r="J731" i="5"/>
  <c r="I731" i="5"/>
  <c r="I803" i="5"/>
  <c r="G947" i="5"/>
  <c r="G1147" i="5"/>
  <c r="J1147" i="5"/>
  <c r="F1147" i="5"/>
  <c r="I1147" i="5"/>
  <c r="F1219" i="5"/>
  <c r="I1219" i="5"/>
  <c r="I1307" i="5"/>
  <c r="J1307" i="5"/>
  <c r="I36"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F164" i="5"/>
  <c r="R164" i="5"/>
  <c r="I164" i="5"/>
  <c r="H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60" i="5"/>
  <c r="H60" i="5"/>
  <c r="I212" i="5"/>
  <c r="H388" i="5"/>
  <c r="R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R172" i="5"/>
  <c r="H172" i="5"/>
  <c r="H228" i="5"/>
  <c r="R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I68" i="5"/>
  <c r="R68" i="5"/>
  <c r="F68" i="5"/>
  <c r="F116" i="5"/>
  <c r="R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R92" i="5"/>
  <c r="G92" i="5"/>
  <c r="H92" i="5"/>
  <c r="I92" i="5"/>
  <c r="F92" i="5"/>
  <c r="I148" i="5"/>
  <c r="R1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R196" i="5"/>
  <c r="F196" i="5"/>
  <c r="R236" i="5"/>
  <c r="I236" i="5"/>
  <c r="H236" i="5"/>
  <c r="F236" i="5"/>
  <c r="G236" i="5"/>
  <c r="F300" i="5"/>
  <c r="R300" i="5"/>
  <c r="I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F99" i="5"/>
  <c r="H99" i="5"/>
  <c r="G99" i="5"/>
  <c r="G203" i="5"/>
  <c r="I203" i="5"/>
  <c r="F203" i="5"/>
  <c r="R203" i="5"/>
  <c r="H203" i="5"/>
  <c r="I651" i="5"/>
  <c r="G851" i="5"/>
  <c r="H851" i="5"/>
  <c r="J851" i="5"/>
  <c r="I851" i="5"/>
  <c r="F851" i="5"/>
  <c r="R851" i="5"/>
  <c r="F1939" i="5"/>
  <c r="I2019" i="5"/>
  <c r="H2163" i="5"/>
  <c r="F2163" i="5"/>
  <c r="I2163" i="5"/>
  <c r="J2163" i="5"/>
  <c r="G115" i="5"/>
  <c r="F115" i="5"/>
  <c r="R115" i="5"/>
  <c r="H115" i="5"/>
  <c r="I115" i="5"/>
  <c r="J1739" i="5"/>
  <c r="I1739" i="5"/>
  <c r="F1739" i="5"/>
  <c r="R1739" i="5"/>
  <c r="R2305" i="5"/>
  <c r="I2345" i="5"/>
  <c r="R1268" i="5"/>
  <c r="H1268" i="5"/>
  <c r="F1268" i="5"/>
  <c r="F1156" i="5"/>
  <c r="J1156" i="5"/>
  <c r="I1156" i="5"/>
  <c r="H1156" i="5"/>
  <c r="R1156" i="5"/>
  <c r="J1548" i="5"/>
  <c r="H1548" i="5"/>
  <c r="R1548" i="5"/>
  <c r="I1548"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I12" i="5"/>
  <c r="H2235" i="5"/>
  <c r="H644" i="5"/>
  <c r="H132" i="5"/>
  <c r="G1703" i="5"/>
  <c r="F1703" i="5"/>
  <c r="H1414" i="5"/>
  <c r="R1414" i="5"/>
  <c r="I1414" i="5"/>
  <c r="R2388" i="5"/>
  <c r="G2388" i="5"/>
  <c r="H2388" i="5"/>
  <c r="F2388" i="5"/>
  <c r="R2212" i="5"/>
  <c r="G2212" i="5"/>
  <c r="H2116" i="5"/>
  <c r="F2116" i="5"/>
  <c r="F1900" i="5"/>
  <c r="J1900" i="5"/>
  <c r="G996" i="5"/>
  <c r="J996" i="5"/>
  <c r="G708" i="5"/>
  <c r="F708" i="5"/>
  <c r="R708" i="5"/>
  <c r="H708" i="5"/>
  <c r="I708" i="5"/>
  <c r="H12" i="5"/>
  <c r="J644" i="5"/>
  <c r="H1199" i="5"/>
  <c r="R12" i="5"/>
  <c r="R644" i="5"/>
  <c r="R2383" i="5"/>
  <c r="G1967" i="5"/>
  <c r="F70" i="5"/>
  <c r="R70" i="5"/>
  <c r="H70" i="5"/>
  <c r="I70" i="5"/>
  <c r="I170" i="5"/>
  <c r="R170" i="5"/>
  <c r="G234" i="5"/>
  <c r="F234" i="5"/>
  <c r="R234" i="5"/>
  <c r="I234" i="5"/>
  <c r="H234" i="5"/>
  <c r="I302" i="5"/>
  <c r="H302" i="5"/>
  <c r="R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G1562" i="5"/>
  <c r="R1690" i="5"/>
  <c r="H814" i="5"/>
  <c r="F814" i="5"/>
  <c r="H903" i="5"/>
  <c r="J638" i="5"/>
  <c r="G1966"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H1776" i="5"/>
  <c r="F1776" i="5"/>
  <c r="I1696"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R220" i="5"/>
  <c r="G220" i="5"/>
  <c r="I220" i="5"/>
  <c r="R171" i="5"/>
  <c r="I171" i="5"/>
  <c r="H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I14" i="5"/>
  <c r="H2019" i="5"/>
  <c r="H787" i="5"/>
  <c r="I627" i="5"/>
  <c r="R420" i="5"/>
  <c r="I1852" i="5"/>
  <c r="R1740" i="5"/>
  <c r="F860" i="5"/>
  <c r="F820" i="5"/>
  <c r="F788" i="5"/>
  <c r="J660" i="5"/>
  <c r="J1316" i="5"/>
  <c r="H1540" i="5"/>
  <c r="H636" i="5"/>
  <c r="J1020" i="5"/>
  <c r="F1851" i="5"/>
  <c r="F1747" i="5"/>
  <c r="R1403" i="5"/>
  <c r="J923" i="5"/>
  <c r="R1696" i="5"/>
  <c r="I2475" i="5"/>
  <c r="J1851" i="5"/>
  <c r="H14" i="5"/>
  <c r="F787" i="5"/>
  <c r="F420" i="5"/>
  <c r="R1116" i="5"/>
  <c r="R860" i="5"/>
  <c r="R820" i="5"/>
  <c r="R660" i="5"/>
  <c r="J1540" i="5"/>
  <c r="R1020" i="5"/>
  <c r="I580" i="5"/>
  <c r="J747" i="5"/>
  <c r="F683" i="5"/>
  <c r="J2275" i="5"/>
  <c r="F2035" i="5"/>
  <c r="J1883" i="5"/>
  <c r="I923" i="5"/>
  <c r="F1696" i="5"/>
  <c r="R1808" i="5"/>
  <c r="G1150" i="5"/>
  <c r="H1398" i="5"/>
  <c r="I1150" i="5"/>
  <c r="G14"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F52" i="5"/>
  <c r="F90" i="5"/>
  <c r="I90" i="5"/>
  <c r="R90" i="5"/>
  <c r="G90" i="5"/>
  <c r="G130" i="5"/>
  <c r="F130" i="5"/>
  <c r="H142" i="5"/>
  <c r="I142" i="5"/>
  <c r="H154" i="5"/>
  <c r="R154" i="5"/>
  <c r="J154" i="5"/>
  <c r="G218" i="5"/>
  <c r="F218" i="5"/>
  <c r="H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H386" i="5"/>
  <c r="F386" i="5"/>
  <c r="G386" i="5"/>
  <c r="R386" i="5"/>
  <c r="H2303" i="5"/>
  <c r="J2303" i="5"/>
  <c r="G2303" i="5"/>
  <c r="R2303" i="5"/>
  <c r="I2055" i="5"/>
  <c r="J2055" i="5"/>
  <c r="G77" i="5"/>
  <c r="I77" i="5"/>
  <c r="R77" i="5"/>
  <c r="F77" i="5"/>
  <c r="I23"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H335" i="5"/>
  <c r="R335" i="5"/>
  <c r="F335" i="5"/>
  <c r="R279" i="5"/>
  <c r="G279" i="5"/>
  <c r="I279" i="5"/>
  <c r="H279" i="5"/>
  <c r="F279" i="5"/>
  <c r="G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G36" i="5"/>
  <c r="F36" i="5"/>
  <c r="R36" i="5"/>
  <c r="I955" i="5"/>
  <c r="G955" i="5"/>
  <c r="F955" i="5"/>
  <c r="R955" i="5"/>
  <c r="I795" i="5"/>
  <c r="G795" i="5"/>
  <c r="G899" i="5"/>
  <c r="J899" i="5"/>
  <c r="H2112" i="5"/>
  <c r="R2112" i="5"/>
  <c r="G108" i="5"/>
  <c r="I196" i="5"/>
  <c r="H196" i="5"/>
  <c r="H268" i="5"/>
  <c r="G268" i="5"/>
  <c r="R268" i="5"/>
  <c r="G316" i="5"/>
  <c r="H316" i="5"/>
  <c r="I316" i="5"/>
  <c r="R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H827" i="5"/>
  <c r="R827" i="5"/>
  <c r="G827" i="5"/>
  <c r="G891" i="5"/>
  <c r="J891" i="5"/>
  <c r="F1035" i="5"/>
  <c r="H1035" i="5"/>
  <c r="G1035" i="5"/>
  <c r="R2219" i="5"/>
  <c r="F2219" i="5"/>
  <c r="I2219" i="5"/>
  <c r="G2219" i="5"/>
  <c r="H2459" i="5"/>
  <c r="R2459" i="5"/>
  <c r="G60" i="5"/>
  <c r="G116" i="5"/>
  <c r="R116" i="5"/>
  <c r="G212" i="5"/>
  <c r="R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F308" i="5"/>
  <c r="H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F217" i="5"/>
  <c r="G209" i="5"/>
  <c r="G185" i="5"/>
  <c r="G169" i="5"/>
  <c r="G161" i="5"/>
  <c r="G153" i="5"/>
  <c r="G145" i="5"/>
  <c r="G121" i="5"/>
  <c r="G105" i="5"/>
  <c r="G97" i="5"/>
  <c r="G89" i="5"/>
  <c r="R81" i="5"/>
  <c r="F81"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634" i="5"/>
  <c r="R30"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6" i="5"/>
  <c r="H1536" i="5"/>
  <c r="I1432" i="5"/>
  <c r="R1312" i="5"/>
  <c r="I1312" i="5"/>
  <c r="J792" i="5"/>
  <c r="H792" i="5"/>
  <c r="R792" i="5"/>
  <c r="G456" i="5"/>
  <c r="F456" i="5"/>
  <c r="I432" i="5"/>
  <c r="J432" i="5"/>
  <c r="F368" i="5"/>
  <c r="H368" i="5"/>
  <c r="R304" i="5"/>
  <c r="H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H280" i="5"/>
  <c r="R280" i="5"/>
  <c r="I192" i="5"/>
  <c r="H192" i="5"/>
  <c r="R192" i="5"/>
  <c r="F192" i="5"/>
  <c r="H128"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I2320" i="5"/>
  <c r="I2070" i="5"/>
  <c r="G2199" i="5"/>
  <c r="R2199" i="5"/>
  <c r="H2199" i="5"/>
  <c r="J2199" i="5"/>
  <c r="I2199" i="5"/>
  <c r="I2143" i="5"/>
  <c r="J2143" i="5"/>
  <c r="S1418" i="5"/>
  <c r="R2264" i="5"/>
  <c r="R2331" i="5"/>
  <c r="S1394" i="5"/>
  <c r="S962" i="5"/>
  <c r="G408" i="5"/>
  <c r="G83" i="5"/>
  <c r="R55" i="5"/>
  <c r="F128" i="5"/>
  <c r="I128" i="5"/>
  <c r="J2331" i="5"/>
  <c r="I2264" i="5"/>
  <c r="R312" i="5"/>
  <c r="S922" i="5"/>
  <c r="J2438" i="5"/>
  <c r="R1280" i="5"/>
  <c r="G2320" i="5"/>
  <c r="F408" i="5"/>
  <c r="F752" i="5"/>
  <c r="S1170" i="5"/>
  <c r="S210" i="5"/>
  <c r="H55" i="5"/>
  <c r="G280" i="5"/>
  <c r="R688" i="5"/>
  <c r="R128" i="5"/>
  <c r="S1810" i="5"/>
  <c r="S1178" i="5"/>
  <c r="S1186" i="5"/>
  <c r="S994" i="5"/>
  <c r="H81" i="5"/>
  <c r="R2280" i="5"/>
  <c r="G1136" i="5"/>
  <c r="F2320" i="5"/>
  <c r="F2199" i="5"/>
  <c r="S1298" i="5"/>
  <c r="G863" i="5"/>
  <c r="F863" i="5"/>
  <c r="H83" i="5"/>
  <c r="F83" i="5"/>
  <c r="J1318" i="5"/>
  <c r="G2264" i="5"/>
  <c r="S1666" i="5"/>
  <c r="S1602" i="5"/>
  <c r="G1280" i="5"/>
  <c r="H2320" i="5"/>
  <c r="G1160" i="5"/>
  <c r="S1946" i="5"/>
  <c r="G2120" i="5"/>
  <c r="R83" i="5"/>
  <c r="S1866" i="5"/>
  <c r="I312" i="5"/>
  <c r="H89" i="5"/>
  <c r="S1130" i="5"/>
  <c r="I81" i="5"/>
  <c r="J1280" i="5"/>
  <c r="F2264" i="5"/>
  <c r="S2242" i="5"/>
  <c r="S2002" i="5"/>
  <c r="G1071" i="5"/>
  <c r="I1071" i="5"/>
  <c r="I1386" i="5"/>
  <c r="J1386" i="5"/>
  <c r="J1735" i="5"/>
  <c r="F2438" i="5"/>
  <c r="H312" i="5"/>
  <c r="G688" i="5"/>
  <c r="F280" i="5"/>
  <c r="G312" i="5"/>
  <c r="H688" i="5"/>
  <c r="G81"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1246" i="5"/>
  <c r="H1471" i="5"/>
  <c r="J2373" i="5"/>
  <c r="J1507" i="5"/>
  <c r="G333" i="5"/>
  <c r="G2093" i="5"/>
  <c r="G205" i="5"/>
  <c r="G46" i="5"/>
  <c r="G1013" i="5"/>
  <c r="G1093" i="5"/>
  <c r="G661" i="5"/>
  <c r="G517" i="5"/>
  <c r="G845" i="5"/>
  <c r="G54" i="5"/>
  <c r="G653" i="5"/>
  <c r="G981" i="5"/>
  <c r="G541" i="5"/>
  <c r="D6" i="6"/>
  <c r="D5" i="6"/>
  <c r="H15" i="5"/>
  <c r="R15"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G68" i="5"/>
  <c r="H68" i="5"/>
  <c r="I388" i="5"/>
  <c r="F388" i="5"/>
  <c r="G388" i="5"/>
  <c r="G596" i="5"/>
  <c r="I596" i="5"/>
  <c r="R596" i="5"/>
  <c r="H740" i="5"/>
  <c r="I740" i="5"/>
  <c r="J908" i="5"/>
  <c r="I1028" i="5"/>
  <c r="R16" i="5"/>
  <c r="F16" i="5"/>
  <c r="H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G15"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I15" i="5"/>
  <c r="H2345"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J1560" i="5"/>
  <c r="R2168" i="5"/>
  <c r="G1163" i="5"/>
  <c r="I1283" i="5"/>
  <c r="F1803" i="5"/>
  <c r="R2243" i="5"/>
  <c r="G1739" i="5"/>
  <c r="H1739" i="5"/>
  <c r="G1907" i="5"/>
  <c r="G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3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I161" i="5"/>
  <c r="R161" i="5"/>
  <c r="H161" i="5"/>
  <c r="F161" i="5"/>
  <c r="F185" i="5"/>
  <c r="H185" i="5"/>
  <c r="I185" i="5"/>
  <c r="R185"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I137" i="5"/>
  <c r="F137" i="5"/>
  <c r="R137" i="5"/>
  <c r="H137" i="5"/>
  <c r="R297" i="5"/>
  <c r="H297" i="5"/>
  <c r="F297" i="5"/>
  <c r="I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F89" i="5"/>
  <c r="R89" i="5"/>
  <c r="F113" i="5"/>
  <c r="H113" i="5"/>
  <c r="I113" i="5"/>
  <c r="G113" i="5"/>
  <c r="R113" i="5"/>
  <c r="R193" i="5"/>
  <c r="F193" i="5"/>
  <c r="H193" i="5"/>
  <c r="I193" i="5"/>
  <c r="G193" i="5"/>
  <c r="F241" i="5"/>
  <c r="I241" i="5"/>
  <c r="R241" i="5"/>
  <c r="G241" i="5"/>
  <c r="H241" i="5"/>
  <c r="H273" i="5"/>
  <c r="R273" i="5"/>
  <c r="I273" i="5"/>
  <c r="F273" i="5"/>
  <c r="H329" i="5"/>
  <c r="R329" i="5"/>
  <c r="F329" i="5"/>
  <c r="I329" i="5"/>
  <c r="G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F145" i="5"/>
  <c r="R169" i="5"/>
  <c r="H169" i="5"/>
  <c r="I169" i="5"/>
  <c r="F169" i="5"/>
  <c r="F249" i="5"/>
  <c r="H249" i="5"/>
  <c r="I249" i="5"/>
  <c r="R249" i="5"/>
  <c r="R281" i="5"/>
  <c r="F281" i="5"/>
  <c r="H281" i="5"/>
  <c r="I281" i="5"/>
  <c r="G345" i="5"/>
  <c r="R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G249" i="5"/>
  <c r="R313" i="5"/>
  <c r="H313" i="5"/>
  <c r="F313" i="5"/>
  <c r="I313"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H97" i="5"/>
  <c r="R97" i="5"/>
  <c r="F97" i="5"/>
  <c r="H121" i="5"/>
  <c r="I121" i="5"/>
  <c r="F121" i="5"/>
  <c r="R121" i="5"/>
  <c r="H153" i="5"/>
  <c r="R153" i="5"/>
  <c r="I153" i="5"/>
  <c r="F153"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F209" i="5"/>
  <c r="H257" i="5"/>
  <c r="G257" i="5"/>
  <c r="R257" i="5"/>
  <c r="I257" i="5"/>
  <c r="F257" i="5"/>
  <c r="G289" i="5"/>
  <c r="G321" i="5"/>
  <c r="F353" i="5"/>
  <c r="I353" i="5"/>
  <c r="G353" i="5"/>
  <c r="R353" i="5"/>
  <c r="H353" i="5"/>
  <c r="H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C28" i="6"/>
  <c r="C6" i="6"/>
  <c r="C17" i="6"/>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G232" i="5"/>
  <c r="R232" i="5"/>
  <c r="I232" i="5"/>
  <c r="H232" i="5"/>
  <c r="F232"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H25" i="5"/>
  <c r="I25" i="5"/>
  <c r="F25" i="5"/>
  <c r="R25" i="5"/>
  <c r="R136" i="5"/>
  <c r="F136" i="5"/>
  <c r="H136" i="5"/>
  <c r="I136" i="5"/>
  <c r="G136" i="5"/>
  <c r="F264" i="5"/>
  <c r="R264" i="5"/>
  <c r="H264" i="5"/>
  <c r="I264" i="5"/>
  <c r="G264" i="5"/>
  <c r="G352" i="5"/>
  <c r="R352" i="5"/>
  <c r="F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H176" i="5"/>
  <c r="F712" i="5"/>
  <c r="J712" i="5"/>
  <c r="H712" i="5"/>
  <c r="I712" i="5"/>
  <c r="R712" i="5"/>
  <c r="G712" i="5"/>
  <c r="F272" i="5"/>
  <c r="R272" i="5"/>
  <c r="H272" i="5"/>
  <c r="I272" i="5"/>
  <c r="G272" i="5"/>
  <c r="H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H41" i="5"/>
  <c r="G41" i="5"/>
  <c r="R73" i="5"/>
  <c r="H73" i="5"/>
  <c r="I73" i="5"/>
  <c r="F73" i="5"/>
  <c r="G73" i="5"/>
  <c r="H152" i="5"/>
  <c r="R152" i="5"/>
  <c r="G152" i="5"/>
  <c r="F152" i="5"/>
  <c r="I152" i="5"/>
  <c r="G200" i="5"/>
  <c r="I200" i="5"/>
  <c r="H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F49" i="5"/>
  <c r="G49" i="5"/>
  <c r="H49" i="5"/>
  <c r="R49" i="5"/>
  <c r="I49"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H317" i="5"/>
  <c r="G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I221" i="5"/>
  <c r="G221" i="5"/>
  <c r="F485" i="5"/>
  <c r="J485" i="5"/>
  <c r="I485" i="5"/>
  <c r="G485" i="5"/>
  <c r="R485" i="5"/>
  <c r="H485" i="5"/>
  <c r="R22" i="5"/>
  <c r="H22" i="5"/>
  <c r="I22" i="5"/>
  <c r="G22" i="5"/>
  <c r="F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F365" i="5"/>
  <c r="H365" i="5"/>
  <c r="I893" i="5"/>
  <c r="F893" i="5"/>
  <c r="R893" i="5"/>
  <c r="H893" i="5"/>
  <c r="G893" i="5"/>
  <c r="J893"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R2477" i="5"/>
  <c r="H2477" i="5"/>
  <c r="I2477" i="5"/>
  <c r="J2477" i="5"/>
  <c r="F2477" i="5"/>
  <c r="F93" i="5"/>
  <c r="H93" i="5"/>
  <c r="R93" i="5"/>
  <c r="I93" i="5"/>
  <c r="G93" i="5"/>
  <c r="R253" i="5"/>
  <c r="H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C5" i="6"/>
  <c r="F2469" i="5"/>
  <c r="G2469" i="5"/>
  <c r="H2469" i="5"/>
  <c r="J2469" i="5"/>
  <c r="I2469" i="5"/>
  <c r="R2469" i="5"/>
  <c r="J2142" i="5"/>
  <c r="I2142" i="5"/>
  <c r="G2142" i="5"/>
  <c r="H2142" i="5"/>
  <c r="F2142" i="5"/>
  <c r="R2142" i="5"/>
  <c r="I2413" i="5"/>
  <c r="J2413" i="5"/>
  <c r="R2413" i="5"/>
  <c r="H2413" i="5"/>
  <c r="F2413"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<sst xmlns="http://schemas.openxmlformats.org/spreadsheetml/2006/main" count="28520" uniqueCount="20179">
  <si>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</si>
  <si>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</si>
  <si>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</si>
  <si>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</si>
  <si>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</si>
  <si>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</si>
  <si>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</si>
  <si>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</si>
  <si>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</si>
  <si>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</si>
  <si>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</si>
  <si>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</si>
  <si>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</si>
  <si>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</si>
  <si>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</si>
  <si>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</si>
  <si>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</si>
  <si>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</si>
  <si>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</si>
  <si>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</si>
  <si>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</si>
  <si>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</si>
  <si>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</si>
  <si>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</si>
  <si>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</si>
  <si>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</si>
  <si>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</si>
  <si>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</si>
  <si>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</si>
  <si>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</si>
  <si>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</si>
  <si>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</si>
  <si>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</si>
  <si>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</si>
  <si>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</si>
  <si>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</si>
  <si>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</si>
  <si>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</si>
  <si>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</si>
  <si>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</si>
  <si>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</si>
  <si>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</si>
  <si>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</si>
  <si>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</si>
  <si>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</si>
  <si>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</si>
  <si>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</si>
  <si>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</si>
  <si>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</si>
  <si>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</si>
  <si>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</si>
  <si>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</si>
  <si>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</si>
  <si>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</si>
  <si>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</si>
  <si>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</si>
  <si>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</si>
  <si>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</si>
  <si>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</si>
  <si>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</si>
  <si>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</si>
  <si>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</si>
  <si>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</si>
  <si>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</si>
  <si>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</si>
  <si>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</si>
  <si>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</si>
  <si>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</si>
  <si>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</si>
  <si>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</si>
  <si>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</si>
  <si>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</si>
  <si>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</si>
  <si>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</si>
  <si>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</si>
  <si>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</si>
  <si>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</si>
  <si>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</si>
  <si>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</si>
  <si>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</si>
  <si>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</si>
  <si>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</si>
  <si>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</si>
  <si>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</si>
  <si>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</si>
  <si>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</si>
  <si>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</si>
  <si>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</si>
  <si>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</si>
  <si>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</si>
  <si>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</si>
  <si>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</si>
  <si>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</si>
  <si>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</si>
  <si>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</si>
  <si>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</si>
  <si>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</si>
  <si>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</si>
  <si>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</si>
  <si>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</si>
  <si>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</si>
  <si>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</si>
  <si>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</si>
  <si>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</si>
  <si>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</si>
  <si>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</si>
  <si>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</si>
  <si>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</si>
  <si>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</si>
  <si>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</si>
  <si>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</si>
  <si>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</si>
  <si>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</si>
  <si>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</si>
  <si>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</si>
  <si>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</si>
  <si>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</si>
  <si>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</si>
  <si>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</si>
  <si>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</si>
  <si>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</si>
  <si>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</si>
  <si>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</si>
  <si>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</si>
  <si>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</si>
  <si>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</si>
  <si>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</si>
  <si>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</si>
  <si>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</si>
  <si>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</si>
  <si>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</si>
  <si>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</si>
  <si>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</si>
  <si>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</si>
  <si>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</si>
  <si>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</si>
  <si>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</si>
  <si>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</si>
  <si>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</si>
  <si>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</si>
  <si>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</si>
  <si>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</si>
  <si>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</si>
  <si>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</si>
  <si>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</si>
  <si>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</si>
  <si>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</si>
  <si>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</si>
  <si>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</si>
  <si>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</si>
  <si>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</si>
  <si>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</si>
  <si>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</si>
  <si>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</si>
  <si>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</si>
  <si>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</si>
  <si>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</si>
  <si>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</si>
  <si>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</si>
  <si>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</si>
  <si>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</si>
  <si>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</si>
  <si>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</si>
  <si>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</si>
  <si>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</si>
  <si>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</si>
  <si>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</si>
  <si>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</si>
  <si>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</si>
  <si>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</si>
  <si>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</si>
  <si>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</si>
  <si>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</si>
  <si>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</si>
  <si>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</si>
  <si>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</si>
  <si>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</si>
  <si>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</si>
  <si>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</si>
  <si>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</si>
  <si>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</si>
  <si>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</si>
  <si>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</si>
  <si>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</si>
  <si>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</si>
  <si>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</si>
  <si>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</si>
  <si>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</si>
  <si>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</si>
  <si>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</si>
  <si>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</si>
  <si>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</si>
  <si>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</si>
  <si>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</si>
  <si>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</si>
  <si>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</si>
  <si>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</si>
  <si>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</si>
  <si>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</si>
  <si>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</si>
  <si>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</si>
  <si>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</si>
  <si>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</si>
  <si>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</si>
  <si>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</si>
  <si>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</si>
  <si>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</si>
  <si>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</si>
  <si>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</si>
  <si>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</si>
  <si>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</si>
  <si>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</si>
  <si>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</si>
  <si>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</si>
  <si>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</si>
  <si>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</si>
  <si>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</si>
  <si>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</si>
  <si>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</si>
  <si>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</si>
  <si>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</si>
  <si>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</si>
  <si>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</si>
  <si>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</si>
  <si>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</si>
  <si>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</si>
  <si>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</si>
  <si>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</si>
  <si>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</si>
  <si>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</si>
  <si>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</si>
  <si>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</si>
  <si>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</si>
  <si>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</si>
  <si>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</si>
  <si>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</si>
  <si>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</si>
  <si>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</si>
  <si>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</si>
  <si>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</si>
  <si>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</si>
  <si>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</si>
  <si>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</si>
  <si>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</si>
  <si>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</si>
  <si>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</si>
  <si>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</si>
  <si>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</si>
  <si>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</si>
  <si>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</si>
  <si>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</si>
  <si>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</si>
  <si>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</si>
  <si>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</si>
  <si>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</si>
  <si>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</si>
  <si>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</si>
  <si>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</si>
  <si>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</si>
  <si>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</si>
  <si>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</si>
  <si>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</si>
  <si>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</si>
  <si>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</si>
  <si>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</si>
  <si>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</si>
  <si>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</si>
  <si>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</si>
  <si>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</si>
  <si>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</si>
  <si>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</si>
  <si>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</si>
  <si>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</si>
  <si>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</si>
  <si>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</si>
  <si>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</si>
  <si>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</si>
  <si>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</si>
  <si>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</si>
  <si>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</si>
  <si>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</si>
  <si>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</si>
  <si>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</si>
  <si>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</si>
  <si>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</si>
  <si>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</si>
  <si>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</si>
  <si>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</si>
  <si>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</si>
  <si>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</si>
  <si>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</si>
  <si>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</si>
  <si>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</si>
  <si>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</si>
  <si>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</si>
  <si>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</si>
  <si>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</si>
  <si>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</si>
  <si>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</si>
  <si>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</si>
  <si>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</si>
  <si>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</si>
  <si>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</si>
  <si>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</si>
  <si>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</si>
  <si>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</si>
  <si>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</si>
  <si>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</si>
  <si>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</si>
  <si>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</si>
  <si>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</si>
  <si>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</si>
  <si>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</si>
  <si>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</si>
  <si>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</si>
  <si>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</si>
  <si>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</si>
  <si>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</si>
  <si>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</si>
  <si>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</si>
  <si>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</si>
  <si>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</si>
  <si>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</si>
  <si>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</si>
  <si>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</si>
  <si>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</si>
  <si>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</si>
  <si>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</si>
  <si>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</si>
  <si>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</si>
  <si>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</si>
  <si>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</si>
  <si>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</si>
  <si>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</si>
  <si>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</si>
  <si>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</si>
  <si>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</si>
  <si>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</si>
  <si>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</si>
  <si>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</si>
  <si>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</si>
  <si>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</si>
  <si>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</si>
  <si>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</si>
  <si>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</si>
  <si>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</si>
  <si>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</si>
  <si>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</si>
  <si>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</si>
  <si>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</si>
  <si>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</si>
  <si>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</si>
  <si>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</si>
  <si>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</si>
  <si>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</si>
  <si>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</si>
  <si>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</si>
  <si>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</si>
  <si>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</si>
  <si>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</si>
  <si>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</si>
  <si>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</si>
  <si>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</si>
  <si>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</si>
  <si>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</si>
  <si>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</si>
  <si>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</si>
  <si>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</si>
  <si>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</si>
  <si>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</si>
  <si>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</si>
  <si>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</si>
  <si>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</si>
  <si>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</si>
  <si>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</si>
  <si>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</si>
  <si>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</si>
  <si>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</si>
  <si>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</si>
  <si>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</si>
  <si>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</si>
  <si>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</si>
  <si>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</si>
  <si>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</si>
  <si>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</si>
  <si>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</si>
  <si>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</si>
  <si>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</si>
  <si>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</si>
  <si>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</si>
  <si>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</si>
  <si>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</si>
  <si>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</si>
  <si>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</si>
  <si>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</si>
  <si>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</si>
  <si>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</si>
  <si>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</si>
  <si>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</si>
  <si>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</si>
  <si>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</si>
  <si>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</si>
  <si>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</si>
  <si>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</si>
  <si>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</si>
  <si>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</si>
  <si>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</si>
  <si>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</si>
  <si>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</si>
  <si>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</si>
  <si>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</si>
  <si>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</si>
  <si>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</si>
  <si>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</si>
  <si>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</si>
  <si>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</si>
  <si>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</si>
  <si>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</si>
  <si>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</si>
  <si>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</si>
  <si>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</si>
  <si>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</si>
  <si>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</si>
  <si>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</si>
  <si>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</si>
  <si>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</si>
  <si>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</si>
  <si>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</si>
  <si>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</si>
  <si>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</si>
  <si>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</si>
  <si>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</si>
  <si>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</si>
  <si>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</si>
  <si>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</si>
  <si>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</si>
  <si>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</si>
  <si>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</si>
  <si>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</si>
  <si>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</si>
  <si>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</si>
  <si>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</si>
  <si>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</si>
  <si>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</si>
  <si>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</si>
  <si>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</si>
  <si>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</si>
  <si>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</si>
  <si>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</si>
  <si>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</si>
  <si>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</si>
  <si>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</si>
  <si>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</si>
  <si>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</si>
  <si>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</si>
  <si>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</si>
  <si>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</si>
  <si>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</si>
  <si>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</si>
  <si>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</si>
  <si>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</si>
  <si>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</si>
  <si>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</si>
  <si>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</si>
  <si>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</si>
  <si>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</si>
  <si>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</si>
  <si>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</si>
  <si>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</si>
  <si>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</si>
  <si>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</si>
  <si>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</si>
  <si>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</si>
  <si>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</si>
  <si>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</si>
  <si>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</si>
  <si>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</si>
  <si>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</si>
  <si>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</si>
  <si>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</si>
  <si>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</si>
  <si>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</si>
  <si>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</si>
  <si>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</si>
  <si>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</si>
  <si>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</si>
  <si>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</si>
  <si>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</si>
  <si>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</si>
  <si>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</si>
  <si>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</si>
  <si>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</si>
  <si>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</si>
  <si>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</si>
  <si>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</si>
  <si>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</si>
  <si>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</si>
  <si>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</si>
  <si>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</si>
  <si>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</si>
  <si>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</si>
  <si>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</si>
  <si>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</si>
  <si>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</si>
  <si>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</si>
  <si>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</si>
  <si>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</si>
  <si>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</si>
  <si>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</si>
  <si>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</si>
  <si>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</si>
  <si>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</si>
  <si>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</si>
  <si>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</si>
  <si>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</si>
  <si>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</si>
  <si>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</si>
  <si>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</si>
  <si>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</si>
  <si>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</si>
  <si>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</si>
  <si>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</si>
  <si>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</si>
  <si>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</si>
  <si>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</si>
  <si>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</si>
  <si>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</si>
  <si>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</si>
  <si>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</si>
  <si>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</si>
  <si>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</si>
  <si>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</si>
  <si>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</si>
  <si>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</si>
  <si>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</si>
  <si>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</si>
  <si>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</si>
  <si>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</si>
  <si>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</si>
  <si>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</si>
  <si>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</si>
  <si>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</si>
  <si>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</si>
  <si>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</si>
  <si>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</si>
  <si>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</si>
  <si>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</si>
  <si>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</si>
  <si>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</si>
  <si>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</si>
  <si>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</si>
  <si>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</si>
  <si>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</si>
  <si>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</si>
  <si>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</si>
  <si>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</si>
  <si>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</si>
  <si>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</si>
  <si>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</si>
  <si>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</si>
  <si>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</si>
  <si>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</si>
  <si>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</si>
  <si>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</si>
  <si>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</si>
  <si>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</si>
  <si>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</si>
  <si>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</si>
  <si>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</si>
  <si>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</si>
  <si>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</si>
  <si>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</si>
  <si>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</si>
  <si>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</si>
  <si>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</si>
  <si>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</si>
  <si>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</si>
  <si>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</si>
  <si>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</si>
  <si>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</si>
  <si>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</si>
  <si>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</si>
  <si>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</si>
  <si>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</si>
  <si>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</si>
  <si>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</si>
  <si>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</si>
  <si>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</si>
  <si>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</si>
  <si>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</si>
  <si>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</si>
  <si>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</si>
  <si>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</si>
  <si>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</si>
  <si>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</si>
  <si>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</si>
  <si>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</si>
  <si>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</si>
  <si>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</si>
  <si>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</si>
  <si>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</si>
  <si>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</si>
  <si>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</si>
  <si>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</si>
  <si>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</si>
  <si>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</si>
  <si>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</si>
  <si>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</si>
  <si>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</si>
  <si>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</si>
  <si>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</si>
  <si>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</si>
  <si>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</si>
  <si>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</si>
  <si>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</si>
  <si>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</si>
  <si>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</si>
  <si>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</si>
  <si>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</si>
  <si>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</si>
  <si>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</si>
  <si>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</si>
  <si>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</si>
  <si>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</si>
  <si>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</si>
  <si>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</si>
  <si>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</si>
  <si>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</si>
  <si>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</si>
  <si>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</si>
  <si>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</si>
  <si>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</si>
  <si>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</si>
  <si>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</si>
  <si>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</si>
  <si>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</si>
  <si>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</si>
  <si>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</si>
  <si>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</si>
  <si>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</si>
  <si>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</si>
  <si>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</si>
  <si>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</si>
  <si>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</si>
  <si>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</si>
  <si>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</si>
  <si>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</si>
  <si>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</si>
  <si>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</si>
  <si>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</si>
  <si>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</si>
  <si>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</si>
  <si>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</si>
  <si>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</si>
  <si>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</si>
  <si>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</si>
  <si>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</si>
  <si>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</si>
  <si>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</si>
  <si>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</si>
  <si>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</si>
  <si>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</si>
  <si>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</si>
  <si>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</si>
  <si>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</si>
  <si>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</si>
  <si>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</si>
  <si>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</si>
  <si>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</si>
  <si>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</si>
  <si>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</si>
  <si>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</si>
  <si>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</si>
  <si>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</si>
  <si>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</si>
  <si>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</si>
  <si>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</si>
  <si>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</si>
  <si>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</si>
  <si>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</si>
  <si>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</si>
  <si>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</si>
  <si>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</si>
  <si>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</si>
  <si>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</si>
  <si>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</si>
  <si>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</si>
  <si>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</si>
  <si>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</si>
  <si>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</si>
  <si>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</si>
  <si>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</si>
  <si>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</si>
  <si>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</si>
  <si>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</si>
  <si>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</si>
  <si>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</si>
  <si>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</si>
  <si>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</si>
  <si>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</si>
  <si>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</si>
  <si>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</si>
  <si>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</si>
  <si>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</si>
  <si>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</si>
  <si>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</si>
  <si>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</si>
  <si>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</si>
  <si>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</si>
  <si>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</si>
  <si>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</si>
  <si>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</si>
  <si>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</si>
  <si>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</si>
  <si>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</si>
  <si>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</si>
  <si>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</si>
  <si>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</si>
  <si>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</si>
  <si>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</si>
  <si>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</si>
  <si>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</si>
  <si>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</si>
  <si>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</si>
  <si>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</si>
  <si>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</si>
  <si>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</si>
  <si>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</si>
  <si>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</si>
  <si>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</si>
  <si>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</si>
  <si>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</si>
  <si>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</si>
  <si>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</si>
  <si>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</si>
  <si>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</si>
  <si>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</si>
  <si>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</si>
  <si>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</si>
  <si>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</si>
  <si>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</si>
  <si>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</si>
  <si>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</si>
  <si>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</si>
  <si>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</si>
  <si>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</si>
  <si>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</si>
  <si>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</si>
  <si>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</si>
  <si>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</si>
  <si>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</si>
  <si>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</si>
  <si>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</si>
  <si>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</si>
  <si>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</si>
  <si>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</si>
  <si>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</si>
  <si>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</si>
  <si>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</si>
  <si>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</si>
  <si>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</si>
  <si>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</si>
  <si>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</si>
  <si>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</si>
  <si>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</si>
  <si>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</si>
  <si>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</si>
  <si>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</si>
  <si>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</si>
  <si>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</si>
  <si>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</si>
  <si>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</si>
  <si>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</si>
  <si>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</si>
  <si>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</si>
  <si>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</si>
  <si>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</si>
  <si>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</si>
  <si>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</si>
  <si>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</si>
  <si>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</si>
  <si>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</si>
  <si>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</si>
  <si>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</si>
  <si>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</si>
  <si>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</si>
  <si>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</si>
  <si>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</si>
  <si>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</si>
  <si>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</si>
  <si>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</si>
  <si>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</si>
  <si>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</si>
  <si>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</si>
  <si>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</si>
  <si>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</si>
  <si>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</si>
  <si>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</si>
  <si>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</si>
  <si>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</si>
  <si>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</si>
  <si>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</si>
  <si>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</si>
  <si>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</si>
  <si>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</si>
  <si>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</si>
  <si>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</si>
  <si>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</si>
  <si>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</si>
  <si>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</si>
  <si>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</si>
  <si>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</si>
  <si>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</si>
  <si>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</si>
  <si>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</si>
  <si>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</si>
  <si>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</si>
  <si>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</si>
  <si>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</si>
  <si>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</si>
  <si>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</si>
  <si>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</si>
  <si>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</si>
  <si>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</si>
  <si>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</si>
  <si>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</si>
  <si>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</si>
  <si>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</si>
  <si>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</si>
  <si>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</si>
  <si>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</si>
  <si>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</si>
  <si>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</si>
  <si>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</si>
  <si>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</si>
  <si>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</si>
  <si>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</si>
  <si>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</si>
  <si>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</si>
  <si>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</si>
  <si>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</si>
  <si>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</si>
  <si>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</si>
  <si>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</si>
  <si>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</si>
  <si>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</si>
  <si>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</si>
  <si>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</si>
  <si>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</si>
  <si>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</si>
  <si>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</si>
  <si>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</si>
  <si>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</si>
  <si>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</si>
  <si>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</si>
  <si>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</si>
  <si>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</si>
  <si>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</si>
  <si>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</si>
  <si>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</si>
  <si>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</si>
  <si>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</si>
  <si>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</si>
  <si>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</si>
  <si>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</si>
  <si>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</si>
  <si>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</si>
  <si>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</si>
  <si>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</si>
  <si>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</si>
  <si>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</si>
  <si>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</si>
  <si>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</si>
  <si>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</si>
  <si>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</si>
  <si>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</si>
  <si>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</si>
  <si>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</si>
  <si>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</si>
  <si>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</si>
  <si>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</si>
  <si>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</si>
  <si>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</si>
  <si>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</si>
  <si>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</si>
  <si>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</si>
  <si>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</si>
  <si>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</si>
  <si>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</si>
  <si>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</si>
  <si>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</si>
  <si>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</si>
  <si>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</si>
  <si>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</si>
  <si>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</si>
  <si>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</si>
  <si>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</si>
  <si>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</si>
  <si>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</si>
  <si>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</si>
  <si>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</si>
  <si>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</si>
  <si>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</si>
  <si>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</si>
  <si>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</si>
  <si>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</si>
  <si>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</si>
  <si>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</si>
  <si>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</si>
  <si>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</si>
  <si>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</si>
  <si>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</si>
  <si>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</si>
  <si>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</si>
  <si>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</si>
  <si>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</si>
  <si>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</si>
  <si>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</si>
  <si>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</si>
  <si>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</si>
  <si>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</si>
  <si>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</si>
  <si>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</si>
  <si>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</si>
  <si>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</si>
  <si>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</si>
  <si>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</si>
  <si>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</si>
  <si>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</si>
  <si>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</si>
  <si>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</si>
  <si>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</si>
  <si>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</si>
  <si>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</si>
  <si>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</si>
  <si>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</si>
  <si>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</si>
  <si>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</si>
  <si>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</si>
  <si>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</si>
  <si>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</si>
  <si>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</si>
  <si>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</si>
  <si>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</si>
  <si>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</si>
  <si>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</si>
  <si>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</si>
  <si>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</si>
  <si>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</si>
  <si>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</si>
  <si>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</si>
  <si>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</si>
  <si>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</si>
  <si>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</si>
  <si>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</si>
  <si>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</si>
  <si>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</si>
  <si>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</si>
  <si>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</si>
  <si>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</si>
  <si>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</si>
  <si>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</si>
  <si>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</si>
  <si>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</si>
  <si>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</si>
  <si>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</si>
  <si>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</si>
  <si>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</si>
  <si>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</si>
  <si>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</si>
  <si>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</si>
  <si>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</si>
  <si>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</si>
  <si>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</si>
  <si>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</si>
  <si>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</si>
  <si>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</si>
  <si>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</si>
  <si>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</si>
  <si>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</si>
  <si>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</si>
  <si>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</si>
  <si>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</si>
  <si>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</si>
  <si>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</si>
  <si>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</si>
  <si>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</si>
  <si>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</si>
  <si>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</si>
  <si>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</si>
  <si>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</si>
  <si>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</si>
  <si>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</si>
  <si>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</si>
  <si>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</si>
  <si>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</si>
  <si>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</si>
  <si>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</si>
  <si>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</si>
  <si>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</si>
  <si>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</si>
  <si>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</si>
  <si>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</si>
  <si>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</si>
  <si>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</si>
  <si>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</si>
  <si>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</si>
  <si>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</si>
  <si>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</si>
  <si>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</si>
  <si>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</si>
  <si>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</si>
  <si>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</si>
  <si>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</si>
  <si>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</si>
  <si>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</si>
  <si>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</si>
  <si>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</si>
  <si>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</si>
  <si>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</si>
  <si>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</si>
  <si>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</si>
  <si>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</si>
  <si>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</si>
  <si>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</si>
  <si>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</si>
  <si>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</si>
  <si>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</si>
  <si>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</si>
  <si>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</si>
  <si>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</si>
  <si>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</si>
  <si>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</si>
  <si>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</si>
  <si>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</si>
  <si>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</si>
  <si>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</si>
  <si>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</si>
  <si>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</si>
  <si>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</si>
  <si>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</si>
  <si>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</si>
  <si>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</si>
  <si>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</si>
  <si>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</si>
  <si>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</si>
  <si>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</si>
  <si>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</si>
  <si>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</si>
  <si>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</si>
  <si>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</si>
  <si>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</si>
  <si>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</si>
  <si>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</si>
  <si>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</si>
  <si>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</si>
  <si>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</si>
  <si>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</si>
  <si>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</si>
  <si>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</si>
  <si>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</si>
  <si>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</si>
  <si>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</si>
  <si>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</si>
  <si>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</si>
  <si>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</si>
  <si>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</si>
  <si>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</si>
  <si>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</si>
  <si>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</si>
  <si>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</si>
  <si>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</si>
  <si>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</si>
  <si>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</si>
  <si>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</si>
  <si>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</si>
  <si>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</si>
  <si>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</si>
  <si>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</si>
  <si>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</si>
  <si>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</si>
  <si>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</si>
  <si>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</si>
  <si>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</si>
  <si>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</si>
  <si>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</si>
  <si>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</si>
  <si>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</si>
  <si>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</si>
  <si>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</si>
  <si>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</si>
  <si>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</si>
  <si>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</si>
  <si>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</si>
  <si>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</si>
  <si>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</si>
  <si>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</si>
  <si>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</si>
  <si>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</si>
  <si>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</si>
  <si>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</si>
  <si>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</si>
  <si>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</si>
  <si>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</si>
  <si>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</si>
  <si>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</si>
  <si>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</si>
  <si>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</si>
  <si>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</si>
  <si>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</si>
  <si>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</si>
  <si>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</si>
  <si>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</si>
  <si>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</si>
  <si>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</si>
  <si>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</si>
  <si>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</si>
  <si>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</si>
  <si>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</si>
  <si>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</si>
  <si>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</si>
  <si>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</si>
  <si>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</si>
  <si>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</si>
  <si>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</si>
  <si>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</si>
  <si>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</si>
  <si>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</si>
  <si>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</si>
  <si>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</si>
  <si>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</si>
  <si>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</si>
  <si>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</si>
  <si>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</si>
  <si>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</si>
  <si>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</si>
  <si>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</si>
  <si>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</si>
  <si>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</si>
  <si>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</si>
  <si>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</si>
  <si>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</si>
  <si>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</si>
  <si>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</si>
  <si>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</si>
  <si>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</si>
  <si>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</si>
  <si>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</si>
  <si>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</si>
  <si>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</si>
  <si>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</si>
  <si>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</si>
  <si>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</si>
  <si>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</si>
  <si>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</si>
  <si>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</si>
  <si>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</si>
  <si>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</si>
  <si>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</si>
  <si>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</si>
  <si>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</si>
  <si>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</si>
  <si>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</si>
  <si>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</si>
  <si>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</si>
  <si>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</si>
  <si>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</si>
  <si>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</si>
  <si>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</si>
  <si>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</si>
  <si>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</si>
  <si>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</si>
  <si>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</si>
  <si>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</si>
  <si>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</si>
  <si>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</si>
  <si>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</si>
  <si>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</si>
  <si>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</si>
  <si>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</si>
  <si>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</si>
  <si>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</si>
  <si>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</si>
  <si>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</si>
  <si>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</si>
  <si>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</si>
  <si>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</si>
  <si>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</si>
  <si>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</si>
  <si>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</si>
  <si>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</si>
  <si>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</si>
  <si>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</si>
  <si>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</si>
  <si>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</si>
  <si>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</si>
  <si>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</si>
  <si>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</si>
  <si>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</si>
  <si>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</si>
  <si>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</si>
  <si>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</si>
  <si>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</si>
  <si>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</si>
  <si>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</si>
  <si>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</si>
  <si>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</si>
  <si>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</si>
  <si>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</si>
  <si>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</si>
  <si>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</si>
  <si>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</si>
  <si>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</si>
  <si>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</si>
  <si>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</si>
  <si>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</si>
  <si>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</si>
  <si>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</si>
  <si>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</si>
  <si>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</si>
  <si>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</si>
  <si>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</si>
  <si>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</si>
  <si>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</si>
  <si>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</si>
  <si>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</si>
  <si>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</si>
  <si>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</si>
  <si>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</si>
  <si>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</si>
  <si>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</si>
  <si>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</si>
  <si>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</si>
  <si>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</si>
  <si>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</si>
  <si>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</si>
  <si>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</si>
  <si>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</si>
  <si>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</si>
  <si>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</si>
  <si>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</si>
  <si>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</si>
  <si>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</si>
  <si>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</si>
  <si>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</si>
  <si>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</si>
  <si>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</si>
  <si>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</si>
  <si>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</si>
  <si>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</si>
  <si>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</si>
  <si>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</si>
  <si>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</si>
  <si>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</si>
  <si>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</si>
  <si>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</si>
  <si>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</si>
  <si>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</si>
  <si>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</si>
  <si>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</si>
  <si>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</si>
  <si>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</si>
  <si>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</si>
  <si>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</si>
  <si>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</si>
  <si>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</si>
  <si>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</si>
  <si>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</si>
  <si>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</si>
  <si>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</si>
  <si>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</si>
  <si>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</si>
  <si>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</si>
  <si>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</si>
  <si>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</si>
  <si>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</si>
  <si>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</si>
  <si>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</si>
  <si>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</si>
  <si>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</si>
  <si>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</si>
  <si>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</si>
  <si>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</si>
  <si>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</si>
  <si>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</si>
  <si>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</si>
  <si>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</si>
  <si>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</si>
  <si>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</si>
  <si>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</si>
  <si>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</si>
  <si>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</si>
  <si>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</si>
  <si>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</si>
  <si>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</si>
  <si>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</si>
  <si>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</si>
  <si>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</si>
  <si>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</si>
  <si>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</si>
  <si>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</si>
  <si>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</si>
  <si>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</si>
  <si>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</si>
  <si>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</si>
  <si>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</si>
  <si>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</si>
  <si>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</si>
  <si>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</si>
  <si>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</si>
  <si>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</si>
  <si>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</si>
  <si>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</si>
  <si>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</si>
  <si>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</si>
  <si>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</si>
  <si>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</si>
  <si>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</si>
  <si>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</si>
  <si>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</si>
  <si>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</si>
  <si>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</si>
  <si>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</si>
  <si>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</si>
  <si>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</si>
  <si>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</si>
  <si>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</si>
  <si>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</si>
  <si>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</si>
  <si>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</si>
  <si>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</si>
  <si>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</si>
  <si>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</si>
  <si>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</si>
  <si>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</si>
  <si>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</si>
  <si>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</si>
  <si>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</si>
  <si>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</si>
  <si>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</si>
  <si>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</si>
  <si>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</si>
  <si>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</si>
  <si>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</si>
  <si>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</si>
  <si>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</si>
  <si>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</si>
  <si>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</si>
  <si>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</si>
  <si>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</si>
  <si>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</si>
  <si>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</si>
  <si>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</si>
  <si>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</si>
  <si>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</si>
  <si>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</si>
  <si>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</si>
  <si>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</si>
  <si>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</si>
  <si>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</si>
  <si>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</si>
  <si>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</si>
  <si>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</si>
  <si>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</si>
  <si>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</si>
  <si>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</si>
  <si>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</si>
  <si>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</si>
  <si>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</si>
  <si>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</si>
  <si>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</si>
  <si>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</si>
  <si>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</si>
  <si>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</si>
  <si>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</si>
  <si>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</si>
  <si>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</si>
  <si>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</si>
  <si>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</si>
  <si>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</si>
  <si>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</si>
  <si>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</si>
  <si>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</si>
  <si>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</si>
  <si>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</si>
  <si>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</si>
  <si>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</si>
  <si>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</si>
  <si>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</si>
  <si>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</si>
  <si>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</si>
  <si>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</si>
  <si>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</si>
  <si>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</si>
  <si>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</si>
  <si>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</si>
  <si>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</si>
  <si>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</si>
  <si>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</si>
  <si>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</si>
  <si>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</si>
  <si>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</si>
  <si>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</si>
  <si>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</si>
  <si>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</si>
  <si>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</si>
  <si>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</si>
  <si>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</si>
  <si>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</si>
  <si>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</si>
  <si>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</si>
  <si>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</si>
  <si>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</si>
  <si>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</si>
  <si>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</si>
  <si>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</si>
  <si>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</si>
  <si>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</si>
  <si>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</si>
  <si>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</si>
  <si>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</si>
  <si>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</si>
  <si>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</si>
  <si>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</si>
  <si>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</si>
  <si>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</si>
  <si>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</si>
  <si>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</si>
  <si>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</si>
  <si>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</si>
  <si>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</si>
  <si>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</si>
  <si>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</si>
  <si>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</si>
  <si>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</si>
  <si>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</si>
  <si>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</si>
  <si>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</si>
  <si>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</si>
  <si>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</si>
  <si>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</si>
  <si>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</si>
  <si>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</si>
  <si>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</si>
  <si>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</si>
  <si>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</si>
  <si>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</si>
  <si>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</si>
  <si>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</si>
  <si>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</si>
  <si>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</si>
  <si>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</si>
  <si>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</si>
  <si>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</si>
  <si>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</si>
  <si>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</si>
  <si>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</si>
  <si>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</si>
  <si>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</si>
  <si>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</si>
  <si>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</si>
  <si>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</si>
  <si>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</si>
  <si>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</si>
  <si>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</si>
  <si>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</si>
  <si>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</si>
  <si>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</si>
  <si>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</si>
  <si>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</si>
  <si>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</si>
  <si>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</si>
  <si>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</si>
  <si>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</si>
  <si>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</si>
  <si>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</si>
  <si>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</si>
  <si>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</si>
  <si>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</si>
  <si>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</si>
  <si>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</si>
  <si>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</si>
  <si>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</si>
  <si>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</si>
  <si>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</si>
  <si>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</si>
  <si>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</si>
  <si>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</si>
  <si>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</si>
  <si>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</si>
  <si>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</si>
  <si>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</si>
  <si>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</si>
  <si>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</si>
  <si>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</si>
  <si>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</si>
  <si>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</si>
  <si>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</si>
  <si>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</si>
  <si>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</si>
  <si>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</si>
  <si>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</si>
  <si>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</si>
  <si>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</si>
  <si>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</si>
  <si>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</si>
  <si>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</si>
  <si>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</si>
  <si>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</si>
  <si>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</si>
  <si>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</si>
  <si>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</si>
  <si>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</si>
  <si>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</si>
  <si>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</si>
  <si>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</si>
  <si>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</si>
  <si>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</si>
  <si>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</si>
  <si>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</si>
  <si>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</si>
  <si>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</si>
  <si>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</si>
  <si>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</si>
  <si>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</si>
  <si>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</si>
  <si>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</si>
  <si>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</si>
  <si>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</si>
  <si>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</si>
  <si>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</si>
  <si>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</si>
  <si>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</si>
  <si>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</si>
  <si>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</si>
  <si>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</si>
  <si>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</si>
  <si>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</si>
  <si>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</si>
  <si>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</si>
  <si>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</si>
  <si>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</si>
  <si>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</si>
  <si>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</si>
  <si>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</si>
  <si>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</si>
  <si>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</si>
  <si>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</si>
  <si>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</si>
  <si>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</si>
  <si>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</si>
  <si>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</si>
  <si>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</si>
  <si>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</si>
  <si>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</si>
  <si>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</si>
  <si>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</si>
  <si>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</si>
  <si>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</si>
  <si>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</si>
  <si>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</si>
  <si>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</si>
  <si>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</si>
  <si>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</si>
  <si>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</si>
  <si>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</si>
  <si>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</si>
  <si>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</si>
  <si>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</si>
  <si>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</si>
  <si>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</si>
  <si>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</si>
  <si>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</si>
  <si>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</si>
  <si>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</si>
  <si>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</si>
  <si>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</si>
  <si>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</si>
  <si>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</si>
  <si>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</si>
  <si>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</si>
  <si>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</si>
  <si>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</si>
  <si>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</si>
  <si>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</si>
  <si>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</si>
  <si>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</si>
  <si>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</si>
  <si>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</si>
  <si>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</si>
  <si>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</si>
  <si>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</si>
  <si>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</si>
  <si>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</si>
  <si>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</si>
  <si>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</si>
  <si>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</si>
  <si>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</si>
  <si>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</si>
  <si>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</si>
  <si>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</si>
  <si>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</si>
  <si>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</si>
  <si>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</si>
  <si>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</si>
  <si>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</si>
  <si>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</si>
  <si>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</si>
  <si>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</si>
  <si>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</si>
  <si>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</si>
  <si>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</si>
  <si>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</si>
  <si>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</si>
  <si>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</si>
  <si>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</si>
  <si>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</si>
  <si>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</si>
  <si>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</si>
  <si>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</si>
  <si>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</si>
  <si>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</si>
  <si>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</si>
  <si>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</si>
  <si>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</si>
  <si>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</si>
  <si>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</si>
  <si>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</si>
  <si>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</si>
  <si>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</si>
  <si>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</si>
  <si>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</si>
  <si>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</si>
  <si>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</si>
  <si>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</si>
  <si>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</si>
  <si>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</si>
  <si>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</si>
  <si>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</si>
  <si>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</si>
  <si>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</si>
  <si>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</si>
  <si>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</si>
  <si>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</si>
  <si>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</si>
  <si>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</si>
  <si>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</si>
  <si>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</si>
  <si>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</si>
  <si>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</si>
  <si>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</si>
  <si>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</si>
  <si>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</si>
  <si>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</si>
  <si>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</si>
  <si>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</si>
  <si>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</si>
  <si>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</si>
  <si>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</si>
  <si>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</si>
  <si>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</si>
  <si>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</si>
  <si>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</si>
  <si>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</si>
  <si>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</si>
  <si>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</si>
  <si>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</si>
  <si>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</si>
  <si>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</si>
  <si>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</si>
  <si>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</si>
  <si>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</si>
  <si>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</si>
  <si>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</si>
  <si>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</si>
  <si>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</si>
  <si>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</si>
  <si>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</si>
  <si>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</si>
  <si>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</si>
  <si>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</si>
  <si>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</si>
  <si>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</si>
  <si>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</si>
  <si>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</si>
  <si>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</si>
  <si>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</si>
  <si>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</si>
  <si>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</si>
  <si>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</si>
  <si>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</si>
  <si>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</si>
  <si>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</si>
  <si>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</si>
  <si>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</si>
  <si>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</si>
  <si>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</si>
  <si>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</si>
  <si>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</si>
  <si>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</si>
  <si>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</si>
  <si>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</si>
  <si>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</si>
  <si>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</si>
  <si>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</si>
  <si>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</si>
  <si>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</si>
  <si>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</si>
  <si>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</si>
  <si>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</si>
  <si>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</si>
  <si>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</si>
  <si>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</si>
  <si>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</si>
  <si>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</si>
  <si>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</si>
  <si>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</si>
  <si>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</si>
  <si>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</si>
  <si>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</si>
  <si>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</si>
  <si>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</si>
  <si>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</si>
  <si>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</si>
  <si>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</si>
  <si>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</si>
  <si>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</si>
  <si>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</si>
  <si>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</si>
  <si>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</si>
  <si>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</si>
  <si>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</si>
  <si>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</si>
  <si>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</si>
  <si>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</si>
  <si>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</si>
  <si>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</si>
  <si>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</si>
  <si>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</si>
  <si>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</si>
  <si>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</si>
  <si>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</si>
  <si>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</si>
  <si>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</si>
  <si>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</si>
  <si>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</si>
  <si>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</si>
  <si>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</si>
  <si>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</si>
  <si>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</si>
  <si>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</si>
  <si>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</si>
  <si>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</si>
  <si>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</si>
  <si>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</si>
  <si>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</si>
  <si>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</si>
  <si>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</si>
  <si>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</si>
  <si>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</si>
  <si>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</si>
  <si>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</si>
  <si>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</si>
  <si>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</si>
  <si>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</si>
  <si>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</si>
  <si>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</si>
  <si>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</si>
  <si>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</si>
  <si>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</si>
  <si>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</si>
  <si>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</si>
  <si>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</si>
  <si>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</si>
  <si>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</si>
  <si>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</si>
  <si>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</si>
  <si>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</si>
  <si>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</si>
  <si>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</si>
  <si>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</si>
  <si>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</si>
  <si>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</si>
  <si>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</si>
  <si>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</si>
  <si>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</si>
  <si>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</si>
  <si>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</si>
  <si>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</si>
  <si>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</si>
  <si>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</si>
  <si>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</si>
  <si>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</si>
  <si>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</si>
  <si>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</si>
  <si>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</si>
  <si>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</si>
  <si>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</si>
  <si>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</si>
  <si>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</si>
  <si>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</si>
  <si>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</si>
  <si>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</si>
  <si>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</si>
  <si>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</si>
  <si>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</si>
  <si>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</si>
  <si>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</si>
  <si>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</si>
  <si>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</si>
  <si>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</si>
  <si>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</si>
  <si>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</si>
  <si>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</si>
  <si>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</si>
  <si>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</si>
  <si>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</si>
  <si>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</si>
  <si>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</si>
  <si>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</si>
  <si>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</si>
  <si>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</si>
  <si>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</si>
  <si>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</si>
  <si>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</si>
  <si>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</si>
  <si>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</si>
  <si>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</si>
  <si>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</si>
  <si>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</si>
  <si>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</si>
  <si>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</si>
  <si>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</si>
  <si>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</si>
  <si>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</si>
  <si>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</si>
  <si>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</si>
  <si>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</si>
  <si>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</si>
  <si>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</si>
  <si>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</si>
  <si>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</si>
  <si>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</si>
  <si>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</si>
  <si>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</si>
  <si>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</si>
  <si>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</si>
  <si>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</si>
  <si>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</si>
  <si>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</si>
  <si>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</si>
  <si>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</si>
  <si>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</si>
  <si>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</si>
  <si>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</si>
  <si>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</si>
  <si>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</si>
  <si>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</si>
  <si>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</si>
  <si>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</si>
  <si>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</si>
  <si>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</si>
  <si>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</si>
  <si>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</si>
  <si>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</si>
  <si>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</si>
  <si>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</si>
  <si>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</si>
  <si>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</si>
  <si>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</si>
  <si>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</si>
  <si>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</si>
  <si>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</si>
  <si>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</si>
  <si>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</si>
  <si>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</si>
  <si>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</si>
  <si>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</si>
  <si>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</si>
  <si>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</si>
  <si>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</si>
  <si>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</si>
  <si>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</si>
  <si>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</si>
  <si>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</si>
  <si>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</si>
  <si>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</si>
  <si>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</si>
  <si>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</si>
  <si>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</si>
  <si>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</si>
  <si>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</si>
  <si>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</si>
  <si>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</si>
  <si>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</si>
  <si>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</si>
  <si>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</si>
  <si>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</si>
  <si>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</si>
  <si>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</si>
  <si>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</si>
  <si>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</si>
  <si>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</si>
  <si>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</si>
  <si>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</si>
  <si>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</si>
  <si>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</si>
  <si>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</si>
  <si>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</si>
  <si>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</si>
  <si>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</si>
  <si>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</si>
  <si>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</si>
  <si>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</si>
  <si>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</si>
  <si>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</si>
  <si>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</si>
  <si>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</si>
  <si>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</si>
  <si>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</si>
  <si>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</si>
  <si>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</si>
  <si>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</si>
  <si>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</si>
  <si>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</si>
  <si>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</si>
  <si>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</si>
  <si>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</si>
  <si>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</si>
  <si>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</si>
  <si>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</si>
  <si>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</si>
  <si>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</si>
  <si>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</si>
  <si>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</si>
  <si>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</si>
  <si>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</si>
  <si>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</si>
  <si>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</si>
  <si>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</si>
  <si>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</si>
  <si>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</si>
  <si>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</si>
  <si>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</si>
  <si>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</si>
  <si>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</si>
  <si>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</si>
  <si>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</si>
  <si>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</si>
  <si>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</si>
  <si>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</si>
  <si>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</si>
  <si>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</si>
  <si>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</si>
  <si>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</si>
  <si>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</si>
  <si>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</si>
  <si>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</si>
  <si>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</si>
  <si>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</si>
  <si>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</si>
  <si>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</si>
  <si>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</si>
  <si>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</si>
  <si>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</si>
  <si>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</si>
  <si>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</si>
  <si>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</si>
  <si>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</si>
  <si>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</si>
  <si>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</si>
  <si>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</si>
  <si>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</si>
  <si>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</si>
  <si>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</si>
  <si>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</si>
  <si>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</si>
  <si>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</si>
  <si>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</si>
  <si>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</si>
  <si>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</si>
  <si>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</si>
  <si>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</si>
  <si>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</si>
  <si>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</si>
  <si>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</si>
  <si>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</si>
  <si>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</si>
  <si>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</si>
  <si>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</si>
  <si>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</si>
  <si>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</si>
  <si>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</si>
  <si>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</si>
  <si>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</si>
  <si>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</si>
  <si>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</si>
  <si>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</si>
  <si>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</si>
  <si>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</si>
  <si>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</si>
  <si>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</si>
  <si>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</si>
  <si>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</si>
  <si>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</si>
  <si>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</si>
  <si>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</si>
  <si>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</si>
  <si>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</si>
  <si>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</si>
  <si>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</si>
  <si>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</si>
  <si>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</si>
  <si>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</si>
  <si>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</si>
  <si>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</si>
  <si>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</si>
  <si>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</si>
  <si>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</si>
  <si>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</si>
  <si>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</si>
  <si>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</si>
  <si>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</si>
  <si>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</si>
  <si>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</si>
  <si>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</si>
  <si>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</si>
  <si>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</si>
  <si>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</si>
  <si>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</si>
  <si>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</si>
  <si>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</si>
  <si>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</si>
  <si>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</si>
  <si>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</si>
  <si>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</si>
  <si>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</si>
  <si>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</si>
  <si>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</si>
  <si>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</si>
  <si>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</si>
  <si>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</si>
  <si>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</si>
  <si>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</si>
  <si>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</si>
  <si>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</si>
  <si>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</si>
  <si>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</si>
  <si>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</si>
  <si>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</si>
  <si>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</si>
  <si>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</si>
  <si>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</si>
  <si>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</si>
  <si>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</si>
  <si>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</si>
  <si>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</si>
  <si>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</si>
  <si>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</si>
  <si>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</si>
  <si>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</si>
  <si>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</si>
  <si>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</si>
  <si>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</si>
  <si>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</si>
  <si>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</si>
  <si>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</si>
  <si>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</si>
  <si>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</si>
  <si>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</si>
  <si>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</si>
  <si>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</si>
  <si>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</si>
  <si>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</si>
  <si>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</si>
  <si>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</si>
  <si>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</si>
  <si>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</si>
  <si>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</si>
  <si>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</si>
  <si>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</si>
  <si>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</si>
  <si>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</si>
  <si>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</si>
  <si>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</si>
  <si>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</si>
  <si>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</si>
  <si>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</si>
  <si>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</si>
  <si>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</si>
  <si>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</si>
  <si>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</si>
  <si>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</si>
  <si>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</si>
  <si>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</si>
  <si>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</si>
  <si>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</si>
  <si>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</si>
  <si>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</si>
  <si>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</si>
  <si>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</si>
  <si>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</si>
  <si>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</si>
  <si>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</si>
  <si>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</si>
  <si>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</si>
  <si>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</si>
  <si>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</si>
  <si>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</si>
  <si>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</si>
  <si>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</si>
  <si>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</si>
  <si>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</si>
  <si>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</si>
  <si>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</si>
  <si>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</si>
  <si>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</si>
  <si>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</si>
  <si>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</si>
  <si>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</si>
  <si>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</si>
  <si>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</si>
  <si>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</si>
  <si>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</si>
  <si>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</si>
  <si>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</si>
  <si>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</si>
  <si>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</si>
  <si>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</si>
  <si>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</si>
  <si>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</si>
  <si>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</si>
  <si>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</si>
  <si>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</si>
  <si>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</si>
  <si>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</si>
  <si>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</si>
  <si>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</si>
  <si>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</si>
  <si>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</si>
  <si>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</si>
  <si>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</si>
  <si>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</si>
  <si>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</si>
  <si>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</si>
  <si>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</si>
  <si>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</si>
  <si>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</si>
  <si>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</si>
  <si>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</si>
  <si>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</si>
  <si>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</si>
  <si>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</si>
  <si>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</si>
  <si>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</si>
  <si>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</si>
  <si>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</si>
  <si>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</si>
  <si>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</si>
  <si>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</si>
  <si>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</si>
  <si>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</si>
  <si>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</si>
  <si>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</si>
  <si>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</si>
  <si>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</si>
  <si>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</si>
  <si>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</si>
  <si>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</si>
  <si>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</si>
  <si>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</si>
  <si>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</si>
  <si>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</si>
  <si>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</si>
  <si>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</si>
  <si>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</si>
  <si>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</si>
  <si>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</si>
  <si>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</si>
  <si>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</si>
  <si>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</si>
  <si>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</si>
  <si>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</si>
  <si>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</si>
  <si>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</si>
  <si>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</si>
  <si>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</si>
  <si>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</si>
  <si>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</si>
  <si>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</si>
  <si>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</si>
  <si>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</si>
  <si>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</si>
  <si>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</si>
  <si>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</si>
  <si>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</si>
  <si>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</si>
  <si>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</si>
  <si>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</si>
  <si>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</si>
  <si>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</si>
  <si>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</si>
  <si>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</si>
  <si>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</si>
  <si>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</si>
  <si>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</si>
  <si>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</si>
  <si>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</si>
  <si>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</si>
  <si>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</si>
  <si>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</si>
  <si>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</si>
  <si>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</si>
  <si>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</si>
  <si>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</si>
  <si>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</si>
  <si>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</si>
  <si>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</si>
  <si>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</si>
  <si>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</si>
  <si>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</si>
  <si>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</si>
  <si>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</si>
  <si>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</si>
  <si>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</si>
  <si>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</si>
  <si>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</si>
  <si>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</si>
  <si>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</si>
  <si>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</si>
  <si>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</si>
  <si>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</si>
  <si>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</si>
  <si>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</si>
  <si>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</si>
  <si>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</si>
  <si>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</si>
  <si>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</si>
  <si>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</si>
  <si>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</si>
  <si>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</si>
  <si>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</si>
  <si>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</si>
  <si>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</si>
  <si>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</si>
  <si>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</si>
  <si>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</si>
  <si>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</si>
  <si>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</si>
  <si>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</si>
  <si>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</si>
  <si>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</si>
  <si>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</si>
  <si>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</si>
  <si>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</si>
  <si>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</si>
  <si>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</si>
  <si>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</si>
  <si>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</si>
  <si>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</si>
  <si>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</si>
  <si>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</si>
  <si>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</si>
  <si>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</si>
  <si>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</si>
  <si>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</si>
  <si>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</si>
  <si>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</si>
  <si>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</si>
  <si>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</si>
  <si>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</si>
  <si>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</si>
  <si>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</si>
  <si>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</si>
  <si>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</si>
  <si>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</si>
  <si>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</si>
  <si>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</si>
  <si>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</si>
  <si>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</si>
  <si>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</si>
  <si>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</si>
  <si>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</si>
  <si>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</si>
  <si>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</si>
  <si>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</si>
  <si>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</si>
  <si>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</si>
  <si>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</si>
  <si>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</si>
  <si>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</si>
  <si>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</si>
  <si>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</si>
  <si>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</si>
  <si>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</si>
  <si>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</si>
  <si>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</si>
  <si>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</si>
  <si>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</si>
  <si>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</si>
  <si>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</si>
  <si>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</si>
  <si>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</si>
  <si>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</si>
  <si>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</si>
  <si>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</si>
  <si>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</si>
  <si>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</si>
  <si>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</si>
  <si>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</si>
  <si>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</si>
  <si>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</si>
  <si>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</si>
  <si>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</si>
  <si>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</si>
  <si>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</si>
  <si>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</si>
  <si>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</si>
  <si>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</si>
  <si>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</si>
  <si>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</si>
  <si>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</si>
  <si>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</si>
  <si>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</si>
  <si>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</si>
  <si>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</si>
  <si>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</si>
  <si>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</si>
  <si>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</si>
  <si>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</si>
  <si>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</si>
  <si>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</si>
  <si>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</si>
  <si>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</si>
  <si>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</si>
  <si>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</si>
  <si>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</si>
  <si>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</si>
  <si>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</si>
  <si>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</si>
  <si>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</si>
  <si>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</si>
  <si>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</si>
  <si>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</si>
  <si>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</si>
  <si>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</si>
  <si>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</si>
  <si>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</si>
  <si>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</si>
  <si>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</si>
  <si>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</si>
  <si>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</si>
  <si>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</si>
  <si>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</si>
  <si>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</si>
  <si>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</si>
  <si>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</si>
  <si>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</si>
  <si>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</si>
  <si>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</si>
  <si>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</si>
  <si>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</si>
  <si>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</si>
  <si>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</si>
  <si>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</si>
  <si>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</si>
  <si>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</si>
  <si>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</si>
  <si>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</si>
  <si>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</si>
  <si>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</si>
  <si>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</si>
  <si>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</si>
  <si>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</si>
  <si>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</si>
  <si>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</si>
  <si>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</si>
  <si>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</si>
  <si>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</si>
  <si>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</si>
  <si>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</si>
  <si>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</si>
  <si>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</si>
  <si>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</si>
  <si>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</si>
  <si>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</si>
  <si>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</si>
  <si>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</si>
  <si>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</si>
  <si>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</si>
  <si>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</si>
  <si>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</si>
  <si>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</si>
  <si>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</si>
  <si>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</si>
  <si>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</si>
  <si>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</si>
  <si>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</si>
  <si>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</si>
  <si>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</si>
  <si>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</si>
  <si>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</si>
  <si>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</si>
  <si>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</si>
  <si>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</si>
  <si>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</si>
  <si>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</si>
  <si>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</si>
  <si>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</si>
  <si>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</si>
  <si>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</si>
  <si>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</si>
  <si>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</si>
  <si>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</si>
  <si>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</si>
  <si>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</si>
  <si>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</si>
  <si>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</si>
  <si>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</si>
  <si>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</si>
  <si>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</si>
  <si>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</si>
  <si>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</si>
  <si>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</si>
  <si>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</si>
  <si>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</si>
  <si>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</si>
  <si>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</si>
  <si>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</si>
  <si>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</si>
  <si>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</si>
  <si>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</si>
  <si>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</si>
  <si>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</si>
  <si>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</si>
  <si>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</si>
  <si>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</si>
  <si>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</si>
  <si>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</si>
  <si>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</si>
  <si>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</si>
  <si>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</si>
  <si>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</si>
  <si>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</si>
  <si>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</si>
  <si>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</si>
  <si>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</si>
  <si>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</si>
  <si>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</si>
  <si>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</si>
  <si>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</si>
  <si>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</si>
  <si>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</si>
  <si>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</si>
  <si>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</si>
  <si>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</si>
  <si>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</si>
  <si>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</si>
  <si>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</si>
  <si>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</si>
  <si>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</si>
  <si>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</si>
  <si>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</si>
  <si>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</si>
  <si>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</si>
  <si>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</si>
  <si>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</si>
  <si>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</si>
  <si>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</si>
  <si>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</si>
  <si>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</si>
  <si>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</si>
  <si>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</si>
  <si>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</si>
  <si>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</si>
  <si>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</si>
  <si>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</si>
  <si>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</si>
  <si>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</si>
  <si>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</si>
  <si>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</si>
  <si>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</si>
  <si>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</si>
  <si>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</si>
  <si>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</si>
  <si>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</si>
  <si>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</si>
  <si>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</si>
  <si>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</si>
  <si>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</si>
  <si>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</si>
  <si>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</si>
  <si>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</si>
  <si>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</si>
  <si>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</si>
  <si>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</si>
  <si>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</si>
  <si>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</si>
  <si>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</si>
  <si>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</si>
  <si>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</si>
  <si>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</si>
  <si>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</si>
  <si>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</si>
  <si>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</si>
  <si>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</si>
  <si>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</si>
  <si>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</si>
  <si>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</si>
  <si>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</si>
  <si>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</si>
  <si>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</si>
  <si>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</si>
  <si>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</si>
  <si>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</si>
  <si>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</si>
  <si>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</si>
  <si>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</si>
  <si>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</si>
  <si>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</si>
  <si>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</si>
  <si>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</si>
  <si>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</si>
  <si>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</si>
  <si>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</si>
  <si>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</si>
  <si>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</si>
  <si>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</si>
  <si>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</si>
  <si>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</si>
  <si>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</si>
  <si>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</si>
  <si>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</si>
  <si>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</si>
  <si>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</si>
  <si>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</si>
  <si>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</si>
  <si>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</si>
  <si>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</si>
  <si>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</si>
  <si>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</si>
  <si>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</si>
  <si>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</si>
  <si>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</si>
  <si>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</si>
  <si>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</si>
  <si>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</si>
  <si>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</si>
  <si>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</si>
  <si>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</si>
  <si>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</si>
  <si>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</si>
  <si>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</si>
  <si>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</si>
  <si>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</si>
  <si>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</si>
  <si>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</si>
  <si>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</si>
  <si>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</si>
  <si>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</si>
  <si>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</si>
  <si>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</si>
  <si>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</si>
  <si>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</si>
  <si>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</si>
  <si>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</si>
  <si>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</si>
  <si>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</si>
  <si>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</si>
  <si>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</si>
  <si>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</si>
  <si>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</si>
  <si>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</si>
  <si>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</si>
  <si>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</si>
  <si>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</si>
  <si>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</si>
  <si>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</si>
  <si>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</si>
  <si>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</si>
  <si>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</si>
  <si>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</si>
  <si>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</si>
  <si>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</si>
  <si>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</si>
  <si>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</si>
  <si>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</si>
  <si>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</si>
  <si>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</si>
  <si>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</si>
  <si>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</si>
  <si>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</si>
  <si>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</si>
  <si>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</si>
  <si>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</si>
  <si>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</si>
  <si>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</si>
  <si>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</si>
  <si>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</si>
  <si>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</si>
  <si>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</si>
  <si>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</si>
  <si>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</si>
  <si>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</si>
  <si>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</si>
  <si>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</si>
  <si>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</si>
  <si>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</si>
  <si>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</si>
  <si>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</si>
  <si>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</si>
  <si>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</si>
  <si>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</si>
  <si>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</si>
  <si>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</si>
  <si>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</si>
  <si>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</si>
  <si>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</si>
  <si>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</si>
  <si>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</si>
  <si>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</si>
  <si>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</si>
  <si>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</si>
  <si>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</si>
  <si>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</si>
  <si>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</si>
  <si>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</si>
  <si>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</si>
  <si>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</si>
  <si>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</si>
  <si>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</si>
  <si>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</si>
  <si>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</si>
  <si>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</si>
  <si>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</si>
  <si>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</si>
  <si>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</si>
  <si>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</si>
  <si>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</si>
  <si>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</si>
  <si>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</si>
  <si>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</si>
  <si>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</si>
  <si>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</si>
  <si>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</si>
  <si>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</si>
  <si>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</si>
  <si>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</si>
  <si>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</si>
  <si>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</si>
  <si>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</si>
  <si>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</si>
  <si>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</si>
  <si>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</si>
  <si>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</si>
  <si>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</si>
  <si>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</si>
  <si>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</si>
  <si>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</si>
  <si>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</si>
  <si>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</si>
  <si>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</si>
  <si>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</si>
  <si>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</si>
  <si>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</si>
  <si>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</si>
  <si>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</si>
  <si>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</si>
  <si>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</si>
  <si>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</si>
  <si>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</si>
  <si>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</si>
  <si>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</si>
  <si>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</si>
  <si>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</si>
  <si>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</si>
  <si>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</si>
  <si>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</si>
  <si>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</si>
  <si>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</si>
  <si>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</si>
  <si>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</si>
  <si>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</si>
  <si>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</si>
  <si>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</si>
  <si>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</si>
  <si>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</si>
  <si>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</si>
  <si>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</si>
  <si>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</si>
  <si>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</si>
  <si>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</si>
  <si>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</si>
  <si>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</si>
  <si>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</si>
  <si>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</si>
  <si>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</si>
  <si>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</si>
  <si>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</si>
  <si>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</si>
  <si>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</si>
  <si>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</si>
  <si>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</si>
  <si>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</si>
  <si>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</si>
  <si>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</si>
  <si>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</si>
  <si>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</si>
  <si>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</si>
  <si>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</si>
  <si>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</si>
  <si>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</si>
  <si>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</si>
  <si>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</si>
  <si>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</si>
  <si>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</si>
  <si>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</si>
  <si>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</si>
  <si>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</si>
  <si>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</si>
  <si>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</si>
  <si>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</si>
  <si>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</si>
  <si>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</si>
  <si>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</si>
  <si>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</si>
  <si>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</si>
  <si>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</si>
  <si>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</si>
  <si>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</si>
  <si>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</si>
  <si>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</si>
  <si>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</si>
  <si>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</si>
  <si>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</si>
  <si>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</si>
  <si>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</si>
  <si>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</si>
  <si>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</si>
  <si>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</si>
  <si>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</si>
  <si>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</si>
  <si>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</si>
  <si>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</si>
  <si>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</si>
  <si>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</si>
  <si>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</si>
  <si>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</si>
  <si>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</si>
  <si>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</si>
  <si>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</si>
  <si>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</si>
  <si>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</si>
  <si>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</si>
  <si>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</si>
  <si>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</si>
  <si>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</si>
  <si>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</si>
  <si>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</si>
  <si>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</si>
  <si>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</si>
  <si>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</si>
  <si>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</si>
  <si>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</si>
  <si>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</si>
  <si>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</si>
  <si>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</si>
  <si>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</si>
  <si>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</si>
  <si>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</si>
  <si>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</si>
  <si>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</si>
  <si>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</si>
  <si>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</si>
  <si>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</si>
  <si>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</si>
  <si>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</si>
  <si>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</si>
  <si>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</si>
  <si>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</si>
  <si>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</si>
  <si>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</si>
  <si>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</si>
  <si>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</si>
  <si>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</si>
  <si>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</si>
  <si>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</si>
  <si>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</si>
  <si>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</si>
  <si>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</si>
  <si>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</si>
  <si>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</si>
  <si>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</si>
  <si>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</si>
  <si>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</si>
  <si>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</si>
  <si>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</si>
  <si>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</si>
  <si>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</si>
  <si>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</si>
  <si>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</si>
  <si>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</si>
  <si>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</si>
  <si>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</si>
  <si>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</si>
  <si>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</si>
  <si>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</si>
  <si>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</si>
  <si>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</si>
  <si>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</si>
  <si>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</si>
  <si>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</si>
  <si>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</si>
  <si>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</si>
  <si>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</si>
  <si>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</si>
  <si>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</si>
  <si>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</si>
  <si>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</si>
  <si>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</si>
  <si>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</si>
  <si>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</si>
  <si>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</si>
  <si>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</si>
  <si>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</si>
  <si>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</si>
  <si>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</si>
  <si>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</si>
  <si>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</si>
  <si>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</si>
  <si>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</si>
  <si>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</si>
  <si>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</si>
  <si>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</si>
  <si>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</si>
  <si>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</si>
  <si>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</si>
  <si>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</si>
  <si>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</si>
  <si>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</si>
  <si>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</si>
  <si>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</si>
  <si>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</si>
  <si>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</si>
  <si>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</si>
  <si>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</si>
  <si>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</si>
  <si>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</si>
  <si>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</si>
  <si>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</si>
  <si>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</si>
  <si>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</si>
  <si>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</si>
  <si>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</si>
  <si>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</si>
  <si>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</si>
  <si>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</si>
  <si>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</si>
  <si>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</si>
  <si>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</si>
  <si>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</si>
  <si>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</si>
  <si>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</si>
  <si>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</si>
  <si>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</si>
  <si>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</si>
  <si>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</si>
  <si>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</si>
  <si>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</si>
  <si>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</si>
  <si>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</si>
  <si>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</si>
  <si>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</si>
  <si>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</si>
  <si>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</si>
  <si>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</si>
  <si>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</si>
  <si>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</si>
  <si>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</si>
  <si>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</si>
  <si>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</si>
  <si>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</si>
  <si>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</si>
  <si>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</si>
  <si>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</si>
  <si>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</si>
  <si>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</si>
  <si>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</si>
  <si>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</si>
  <si>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</si>
  <si>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</si>
  <si>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</si>
  <si>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</si>
  <si>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</si>
  <si>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</si>
  <si>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</si>
  <si>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</si>
  <si>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</si>
  <si>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</si>
  <si>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</si>
  <si>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</si>
  <si>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</si>
  <si>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</si>
  <si>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</si>
  <si>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</si>
  <si>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</si>
  <si>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</si>
  <si>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</si>
  <si>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</si>
  <si>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</si>
  <si>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</si>
  <si>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</si>
  <si>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</si>
  <si>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</si>
  <si>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</si>
  <si>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</si>
  <si>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</si>
  <si>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</si>
  <si>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</si>
  <si>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</si>
  <si>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</si>
  <si>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</si>
  <si>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</si>
  <si>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</si>
  <si>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</si>
  <si>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</si>
  <si>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</si>
  <si>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</si>
  <si>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</si>
  <si>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</si>
  <si>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</si>
  <si>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</si>
  <si>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</si>
  <si>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</si>
  <si>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</si>
  <si>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</si>
  <si>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</si>
  <si>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</si>
  <si>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</si>
  <si>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</si>
  <si>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</si>
  <si>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</si>
  <si>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</si>
  <si>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</si>
  <si>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</si>
  <si>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</si>
  <si>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</si>
  <si>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</si>
  <si>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</si>
  <si>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</si>
  <si>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</si>
  <si>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</si>
  <si>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</si>
  <si>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</si>
  <si>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</si>
  <si>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</si>
  <si>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</si>
  <si>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</si>
  <si>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</si>
  <si>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</si>
  <si>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</si>
  <si>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</si>
  <si>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</si>
  <si>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</si>
  <si>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</si>
  <si>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</si>
  <si>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</si>
  <si>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</si>
  <si>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</si>
  <si>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</si>
  <si>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</si>
  <si>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</si>
  <si>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</si>
  <si>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</si>
  <si>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</si>
  <si>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</si>
  <si>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</si>
  <si>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</si>
  <si>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</si>
  <si>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</si>
  <si>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</si>
  <si>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</si>
  <si>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</si>
  <si>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</si>
  <si>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</si>
  <si>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</si>
  <si>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</si>
  <si>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</si>
  <si>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</si>
  <si>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</si>
  <si>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</si>
  <si>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</si>
  <si>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</si>
  <si>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</si>
  <si>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</si>
  <si>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</si>
  <si>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</si>
  <si>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</si>
  <si>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</si>
  <si>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</si>
  <si>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</si>
  <si>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</si>
  <si>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</si>
  <si>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</si>
  <si>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</si>
  <si>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</si>
  <si>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</si>
  <si>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</si>
  <si>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</si>
  <si>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</si>
  <si>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</si>
  <si>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</si>
  <si>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</si>
  <si>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</si>
  <si>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</si>
  <si>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</si>
  <si>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</si>
  <si>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</si>
  <si>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</si>
  <si>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</si>
  <si>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</si>
  <si>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</si>
  <si>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</si>
  <si>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</si>
  <si>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</si>
  <si>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</si>
  <si>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</si>
  <si>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</si>
  <si>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</si>
  <si>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</si>
  <si>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</si>
  <si>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</si>
  <si>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</si>
  <si>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</si>
  <si>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</si>
  <si>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</si>
  <si>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</si>
  <si>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</si>
  <si>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</si>
  <si>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</si>
  <si>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</si>
  <si>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</si>
  <si>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</si>
  <si>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</si>
  <si>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</si>
  <si>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</si>
  <si>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</si>
  <si>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</si>
  <si>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</si>
  <si>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</si>
  <si>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</si>
  <si>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</si>
  <si>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</si>
  <si>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</si>
  <si>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</si>
  <si>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</si>
  <si>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</si>
  <si>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</si>
  <si>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</si>
  <si>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</si>
  <si>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</si>
  <si>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</si>
  <si>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</si>
  <si>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</si>
  <si>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</si>
  <si>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</si>
  <si>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</si>
  <si>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</si>
  <si>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</si>
  <si>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</si>
  <si>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</si>
  <si>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</si>
  <si>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</si>
  <si>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</si>
  <si>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</si>
  <si>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</si>
  <si>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</si>
  <si>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</si>
  <si>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</si>
  <si>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</si>
  <si>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</si>
  <si>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</si>
  <si>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</si>
  <si>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</si>
  <si>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</si>
  <si>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</si>
  <si>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</si>
  <si>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</si>
  <si>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</si>
  <si>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</si>
  <si>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</si>
  <si>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</si>
  <si>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</si>
  <si>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</si>
  <si>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</si>
  <si>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</si>
  <si>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</si>
  <si>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</si>
  <si>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</si>
  <si>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</si>
  <si>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</si>
  <si>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</si>
  <si>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</si>
  <si>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</si>
  <si>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</si>
  <si>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</si>
  <si>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</si>
  <si>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</si>
  <si>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</si>
  <si>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</si>
  <si>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</si>
  <si>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</si>
  <si>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</si>
  <si>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</si>
  <si>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</si>
  <si>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</si>
  <si>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</si>
  <si>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</si>
  <si>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</si>
  <si>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</si>
  <si>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</si>
  <si>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</si>
  <si>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</si>
  <si>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</si>
  <si>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</si>
  <si>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</si>
  <si>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</si>
  <si>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</si>
  <si>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</si>
  <si>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</si>
  <si>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</si>
  <si>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</si>
  <si>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</si>
  <si>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</si>
  <si>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</si>
  <si>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</si>
  <si>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</si>
  <si>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</si>
  <si>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</si>
  <si>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</si>
  <si>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</si>
  <si>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</si>
  <si>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</si>
  <si>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</si>
  <si>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</si>
  <si>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</si>
  <si>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</si>
  <si>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</si>
  <si>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</si>
  <si>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</si>
  <si>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</si>
  <si>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</si>
  <si>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</si>
  <si>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</si>
  <si>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</si>
  <si>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</si>
  <si>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</si>
  <si>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</si>
  <si>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</si>
  <si>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</si>
  <si>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</si>
  <si>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</si>
  <si>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</si>
  <si>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</si>
  <si>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</si>
  <si>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</si>
  <si>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</si>
  <si>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</si>
  <si>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</si>
  <si>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</si>
  <si>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</si>
  <si>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</si>
  <si>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</si>
  <si>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</si>
  <si>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</si>
  <si>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</si>
  <si>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</si>
  <si>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</si>
  <si>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</si>
  <si>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</si>
  <si>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</si>
  <si>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</si>
  <si>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</si>
  <si>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</si>
  <si>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</si>
  <si>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</si>
  <si>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</si>
  <si>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</si>
  <si>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</si>
  <si>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</si>
  <si>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</si>
  <si>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</si>
  <si>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</si>
  <si>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</si>
  <si>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</si>
  <si>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</si>
  <si>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</si>
  <si>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</si>
  <si>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</si>
  <si>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</si>
  <si>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</si>
  <si>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</si>
  <si>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</si>
  <si>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</si>
  <si>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</si>
  <si>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</si>
  <si>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</si>
  <si>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</si>
  <si>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</si>
  <si>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</si>
  <si>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</si>
  <si>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</si>
  <si>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</si>
  <si>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</si>
  <si>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</si>
  <si>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</si>
  <si>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</si>
  <si>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</si>
  <si>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</si>
  <si>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</si>
  <si>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</si>
  <si>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</si>
  <si>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</si>
  <si>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</si>
  <si>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</si>
  <si>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</si>
  <si>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</si>
  <si>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</si>
  <si>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</si>
  <si>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</si>
  <si>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</si>
  <si>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</si>
  <si>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</si>
  <si>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</si>
  <si>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</si>
  <si>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</si>
  <si>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</si>
  <si>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</si>
  <si>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</si>
  <si>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</si>
  <si>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</si>
  <si>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</si>
  <si>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</si>
  <si>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</si>
  <si>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</si>
  <si>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</si>
  <si>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</si>
  <si>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</si>
  <si>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</si>
  <si>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</si>
  <si>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</si>
  <si>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</si>
  <si>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</si>
  <si>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</si>
  <si>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</si>
  <si>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</si>
  <si>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</si>
  <si>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</si>
  <si>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</si>
  <si>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</si>
  <si>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</si>
  <si>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</si>
  <si>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</si>
  <si>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</si>
  <si>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</si>
  <si>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</si>
  <si>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</si>
  <si>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</si>
  <si>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</si>
  <si>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</si>
  <si>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</si>
  <si>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</si>
  <si>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</si>
  <si>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</si>
  <si>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</si>
  <si>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</si>
  <si>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</si>
  <si>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</si>
  <si>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</si>
  <si>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</si>
  <si>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</si>
  <si>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</si>
  <si>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</si>
  <si>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</si>
  <si>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</si>
  <si>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</si>
  <si>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</si>
  <si>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</si>
  <si>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</si>
  <si>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</si>
  <si>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</si>
  <si>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</si>
  <si>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</si>
  <si>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</si>
  <si>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</si>
  <si>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</si>
  <si>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</si>
  <si>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</si>
  <si>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</si>
  <si>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</si>
  <si>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</si>
  <si>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</si>
  <si>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</si>
  <si>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</si>
  <si>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</si>
  <si>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</si>
  <si>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</si>
  <si>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</si>
  <si>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</si>
  <si>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</si>
  <si>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</si>
  <si>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</si>
  <si>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</si>
  <si>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</si>
  <si>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</si>
  <si>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</si>
  <si>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</si>
  <si>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</si>
  <si>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</si>
  <si>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</si>
  <si>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</si>
  <si>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</si>
  <si>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</si>
  <si>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</si>
  <si>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</si>
  <si>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</si>
  <si>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</si>
  <si>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</si>
  <si>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</si>
  <si>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</si>
  <si>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</si>
  <si>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</si>
  <si>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</si>
  <si>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</si>
  <si>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</si>
  <si>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</si>
  <si>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</si>
  <si>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</si>
  <si>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</si>
  <si>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</si>
  <si>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</si>
  <si>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</si>
  <si>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</si>
  <si>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</si>
  <si>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</si>
  <si>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</si>
  <si>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</si>
  <si>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</si>
  <si>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</si>
  <si>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</si>
  <si>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</si>
  <si>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</si>
  <si>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</si>
  <si>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</si>
  <si>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</si>
  <si>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</si>
  <si>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</si>
  <si>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</si>
  <si>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</si>
  <si>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</si>
  <si>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</si>
  <si>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</si>
  <si>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</si>
  <si>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</si>
  <si>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</si>
  <si>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</si>
  <si>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</si>
  <si>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</si>
  <si>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</si>
  <si>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</si>
  <si>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</si>
  <si>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</si>
  <si>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</si>
  <si>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</si>
  <si>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</si>
  <si>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</si>
  <si>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</si>
  <si>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</si>
  <si>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</si>
  <si>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</si>
  <si>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</si>
  <si>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</si>
  <si>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</si>
  <si>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</si>
  <si>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</si>
  <si>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</si>
  <si>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</si>
  <si>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</si>
  <si>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</si>
  <si>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</si>
  <si>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</si>
  <si>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</si>
  <si>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</si>
  <si>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</si>
  <si>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</si>
  <si>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</si>
  <si>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</si>
  <si>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</si>
  <si>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</si>
  <si>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</si>
  <si>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</si>
  <si>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</si>
  <si>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</si>
  <si>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</si>
  <si>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</si>
  <si>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</si>
  <si>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</si>
  <si>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</si>
  <si>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</si>
  <si>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</si>
  <si>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</si>
  <si>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</si>
  <si>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</si>
  <si>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</si>
  <si>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</si>
  <si>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</si>
  <si>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</si>
  <si>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</si>
  <si>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</si>
  <si>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</si>
  <si>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</si>
  <si>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</si>
  <si>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</si>
  <si>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</si>
  <si>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</si>
  <si>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</si>
  <si>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</si>
  <si>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</si>
  <si>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</si>
  <si>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</si>
  <si>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</si>
  <si>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</si>
  <si>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</si>
  <si>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</si>
  <si>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</si>
  <si>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</si>
  <si>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</si>
  <si>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</si>
  <si>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</si>
  <si>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</si>
  <si>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</si>
  <si>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</si>
  <si>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</si>
  <si>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</si>
  <si>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</si>
  <si>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</si>
  <si>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</si>
  <si>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</si>
  <si>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</si>
  <si>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</si>
  <si>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</si>
  <si>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</si>
  <si>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</si>
  <si>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</si>
  <si>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</si>
  <si>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</si>
  <si>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</si>
  <si>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</si>
  <si>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</si>
  <si>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</si>
  <si>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</si>
  <si>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</si>
  <si>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</si>
  <si>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</si>
  <si>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</si>
  <si>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</si>
  <si>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</si>
  <si>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</si>
  <si>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</si>
  <si>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</si>
  <si>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</si>
  <si>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</si>
  <si>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</si>
  <si>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</si>
  <si>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</si>
  <si>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</si>
  <si>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</si>
  <si>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</si>
  <si>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</si>
  <si>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</si>
  <si>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</si>
  <si>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</si>
  <si>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</si>
  <si>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</si>
  <si>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</si>
  <si>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</si>
  <si>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</si>
  <si>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</si>
  <si>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</si>
  <si>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</si>
  <si>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</si>
  <si>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</si>
  <si>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</si>
  <si>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</si>
  <si>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</si>
  <si>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</si>
  <si>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</si>
  <si>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</si>
  <si>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</si>
  <si>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</si>
  <si>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</si>
  <si>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</si>
  <si>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</si>
  <si>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</si>
  <si>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</si>
  <si>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</si>
  <si>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</si>
  <si>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</si>
  <si>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</si>
  <si>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</si>
  <si>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</si>
  <si>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</si>
  <si>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</si>
  <si>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</si>
  <si>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</si>
  <si>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</si>
  <si>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</si>
  <si>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</si>
  <si>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</si>
  <si>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</si>
  <si>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</si>
  <si>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</si>
  <si>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</si>
  <si>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</si>
  <si>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</si>
  <si>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</si>
  <si>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</si>
  <si>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</si>
  <si>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</si>
  <si>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</si>
  <si>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</si>
  <si>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</si>
  <si>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</si>
  <si>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</si>
  <si>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</si>
  <si>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</si>
  <si>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</si>
  <si>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</si>
  <si>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</si>
  <si>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</si>
  <si>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</si>
  <si>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</si>
  <si>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</si>
  <si>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</si>
  <si>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</si>
  <si>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</si>
  <si>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</si>
  <si>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</si>
  <si>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</si>
  <si>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</si>
  <si>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</si>
  <si>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</si>
  <si>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</si>
  <si>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</si>
  <si>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</si>
  <si>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</si>
  <si>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</si>
  <si>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</si>
  <si>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</si>
  <si>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</si>
  <si>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</si>
  <si>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</si>
  <si>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</si>
  <si>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</si>
  <si>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</si>
  <si>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</si>
  <si>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</si>
  <si>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</si>
  <si>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</si>
  <si>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</si>
  <si>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</si>
  <si>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</si>
  <si>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</si>
  <si>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</si>
  <si>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</si>
  <si>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</si>
  <si>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</si>
  <si>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</si>
  <si>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</si>
  <si>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</si>
  <si>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</si>
  <si>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</si>
  <si>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</si>
  <si>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</si>
  <si>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</si>
  <si>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</si>
  <si>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</si>
  <si>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</si>
  <si>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</si>
  <si>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</si>
  <si>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</si>
  <si>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</si>
  <si>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</si>
  <si>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</si>
  <si>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</si>
  <si>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</si>
  <si>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</si>
  <si>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</si>
  <si>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</si>
  <si>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</si>
  <si>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</si>
  <si>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</si>
  <si>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</si>
  <si>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</si>
  <si>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</si>
  <si>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</si>
  <si>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</si>
  <si>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</si>
  <si>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</si>
  <si>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</si>
  <si>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</si>
  <si>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</si>
  <si>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</si>
  <si>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</si>
  <si>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</si>
  <si>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</si>
  <si>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</si>
  <si>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</si>
  <si>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</si>
  <si>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</si>
  <si>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</si>
  <si>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</si>
  <si>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</si>
  <si>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</si>
  <si>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</si>
  <si>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</si>
  <si>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</si>
  <si>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</si>
  <si>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</si>
  <si>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</si>
  <si>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</si>
  <si>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</si>
  <si>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</si>
  <si>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</si>
  <si>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</si>
  <si>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</si>
  <si>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</si>
  <si>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</si>
  <si>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</si>
  <si>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</si>
  <si>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</si>
  <si>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</si>
  <si>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</si>
  <si>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</si>
  <si>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</si>
  <si>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</si>
  <si>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</si>
  <si>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</si>
  <si>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</si>
  <si>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</si>
  <si>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</si>
  <si>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</si>
  <si>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</si>
  <si>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</si>
  <si>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</si>
  <si>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</si>
  <si>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</si>
  <si>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</si>
  <si>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</si>
  <si>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</si>
  <si>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</si>
  <si>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</si>
  <si>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</si>
  <si>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</si>
  <si>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</si>
  <si>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</si>
  <si>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</si>
  <si>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</si>
  <si>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</si>
  <si>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</si>
  <si>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</si>
  <si>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</si>
  <si>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</si>
  <si>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</si>
  <si>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</si>
  <si>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</si>
  <si>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</si>
  <si>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</si>
  <si>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</si>
  <si>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</si>
  <si>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</si>
  <si>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</si>
  <si>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</si>
  <si>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</si>
  <si>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</si>
  <si>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</si>
  <si>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</si>
  <si>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</si>
  <si>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</si>
  <si>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</si>
  <si>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</si>
  <si>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</si>
  <si>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</si>
  <si>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</si>
  <si>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</si>
  <si>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</si>
  <si>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</si>
  <si>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</si>
  <si>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</si>
  <si>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</si>
  <si>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</si>
  <si>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</si>
  <si>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</si>
  <si>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</si>
  <si>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</si>
  <si>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</si>
  <si>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</si>
  <si>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</si>
  <si>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</si>
  <si>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</si>
  <si>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</si>
  <si>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</si>
  <si>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</si>
  <si>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</si>
  <si>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</si>
  <si>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</si>
  <si>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</si>
  <si>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</si>
  <si>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</si>
  <si>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</si>
  <si>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</si>
  <si>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</si>
  <si>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</si>
  <si>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</si>
  <si>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</si>
  <si>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</si>
  <si>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</si>
  <si>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</si>
  <si>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</si>
  <si>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</si>
  <si>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</si>
  <si>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</si>
  <si>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</si>
  <si>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</si>
  <si>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</si>
  <si>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</si>
  <si>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</si>
  <si>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</si>
  <si>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</si>
  <si>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</si>
  <si>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</si>
  <si>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</si>
  <si>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</si>
  <si>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</si>
  <si>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</si>
  <si>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</si>
  <si>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</si>
  <si>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</si>
  <si>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</si>
  <si>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</si>
  <si>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</si>
  <si>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</si>
  <si>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</si>
  <si>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</si>
  <si>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</si>
  <si>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</si>
  <si>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</si>
  <si>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</si>
  <si>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</si>
  <si>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</si>
  <si>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</si>
  <si>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</si>
  <si>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</si>
  <si>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</si>
  <si>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</si>
  <si>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</si>
  <si>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</si>
  <si>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</si>
  <si>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</si>
  <si>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</si>
  <si>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</si>
  <si>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</si>
  <si>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</si>
  <si>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</si>
  <si>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</si>
  <si>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</si>
  <si>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</si>
  <si>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</si>
  <si>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</si>
  <si>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</si>
  <si>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</si>
  <si>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</si>
  <si>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</si>
  <si>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</si>
  <si>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</si>
  <si>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</si>
  <si>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</si>
  <si>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</si>
  <si>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</si>
  <si>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</si>
  <si>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</si>
  <si>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</si>
  <si>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</si>
  <si>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</si>
  <si>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</si>
  <si>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</si>
  <si>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</si>
  <si>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</si>
  <si>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</si>
  <si>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</si>
  <si>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</si>
  <si>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</si>
  <si>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</si>
  <si>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</si>
  <si>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</si>
  <si>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</si>
  <si>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</si>
  <si>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</si>
  <si>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</si>
  <si>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</si>
  <si>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</si>
  <si>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</si>
  <si>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</si>
  <si>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</si>
  <si>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</si>
  <si>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</si>
  <si>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</si>
  <si>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</si>
  <si>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</si>
  <si>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</si>
  <si>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</si>
  <si>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</si>
  <si>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</si>
  <si>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</si>
  <si>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</si>
  <si>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</si>
  <si>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</si>
  <si>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</si>
  <si>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</si>
  <si>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</si>
  <si>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</si>
  <si>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</si>
  <si>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</si>
  <si>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</si>
  <si>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</si>
  <si>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</si>
  <si>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</si>
  <si>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</si>
  <si>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</si>
  <si>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</si>
  <si>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</si>
  <si>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</si>
  <si>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</si>
  <si>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</si>
  <si>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</si>
  <si>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</si>
  <si>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</si>
  <si>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</si>
  <si>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</si>
  <si>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</si>
  <si>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</si>
  <si>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</si>
  <si>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</si>
  <si>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</si>
  <si>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</si>
  <si>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</si>
  <si>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</si>
  <si>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</si>
  <si>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</si>
  <si>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</si>
  <si>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</si>
  <si>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</si>
  <si>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</si>
  <si>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</si>
  <si>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</si>
  <si>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</si>
  <si>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</si>
  <si>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</si>
  <si>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</si>
  <si>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</si>
  <si>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</si>
  <si>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</si>
  <si>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</si>
  <si>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</si>
  <si>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</si>
  <si>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</si>
  <si>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</si>
  <si>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</si>
  <si>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</si>
  <si>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</si>
  <si>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</si>
  <si>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</si>
  <si>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</si>
  <si>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</si>
  <si>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</si>
  <si>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</si>
  <si>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</si>
  <si>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</si>
  <si>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</si>
  <si>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</si>
  <si>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</si>
  <si>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</si>
  <si>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</si>
  <si>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</si>
  <si>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</si>
  <si>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</si>
  <si>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</si>
  <si>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</si>
  <si>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</si>
  <si>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</si>
  <si>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</si>
  <si>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</si>
  <si>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</si>
  <si>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</si>
  <si>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</si>
  <si>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</si>
  <si>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</si>
  <si>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</si>
  <si>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</si>
  <si>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</si>
  <si>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</si>
  <si>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</si>
  <si>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</si>
  <si>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</si>
  <si>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</si>
  <si>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</si>
  <si>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</si>
  <si>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</si>
  <si>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</si>
  <si>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</si>
  <si>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</si>
  <si>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</si>
  <si>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</si>
  <si>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</si>
  <si>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</si>
  <si>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</si>
  <si>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</si>
  <si>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</si>
  <si>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</si>
  <si>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</si>
  <si>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</si>
  <si>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</si>
  <si>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</si>
  <si>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</si>
  <si>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</si>
  <si>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</si>
  <si>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</si>
  <si>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</si>
  <si>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</si>
  <si>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</si>
  <si>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</si>
  <si>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</si>
  <si>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</si>
  <si>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</si>
  <si>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</si>
  <si>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</si>
  <si>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</si>
  <si>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</si>
  <si>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</si>
  <si>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</si>
  <si>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</si>
  <si>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</si>
  <si>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</si>
  <si>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</si>
  <si>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</si>
  <si>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</si>
  <si>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</si>
  <si>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</si>
  <si>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</si>
  <si>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</si>
  <si>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</si>
  <si>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</si>
  <si>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</si>
  <si>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</si>
  <si>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</si>
  <si>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</si>
  <si>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</si>
  <si>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</si>
  <si>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</si>
  <si>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</si>
  <si>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</si>
  <si>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</si>
  <si>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</si>
  <si>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</si>
  <si>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</si>
  <si>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</si>
  <si>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</si>
  <si>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</si>
  <si>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</si>
  <si>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</si>
  <si>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</si>
  <si>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</si>
  <si>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</si>
  <si>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</si>
  <si>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</si>
  <si>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</si>
  <si>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</si>
  <si>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</si>
  <si>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</si>
  <si>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</si>
  <si>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</si>
  <si>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</si>
  <si>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</si>
  <si>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</si>
  <si>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</si>
  <si>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</si>
  <si>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</si>
  <si>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</si>
  <si>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</si>
  <si>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</si>
  <si>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</si>
  <si>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</si>
  <si>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</si>
  <si>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</si>
  <si>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</si>
  <si>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</si>
  <si>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</si>
  <si>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</si>
  <si>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</si>
  <si>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</si>
  <si>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</si>
  <si>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</si>
  <si>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</si>
  <si>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</si>
  <si>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</si>
  <si>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</si>
  <si>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</si>
  <si>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</si>
  <si>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</si>
  <si>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</si>
  <si>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</si>
  <si>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</si>
  <si>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</si>
  <si>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</si>
  <si>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</si>
  <si>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</si>
  <si>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</si>
  <si>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</si>
  <si>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</si>
  <si>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</si>
  <si>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</si>
  <si>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</si>
  <si>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</si>
  <si>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</si>
  <si>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</si>
  <si>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</si>
  <si>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</si>
  <si>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</si>
  <si>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</si>
  <si>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</si>
  <si>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</si>
  <si>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</si>
  <si>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</si>
  <si>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</si>
  <si>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</si>
  <si>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</si>
  <si>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</si>
  <si>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</si>
  <si>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</si>
  <si>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</si>
  <si>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</si>
  <si>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</si>
  <si>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</si>
  <si>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</si>
  <si>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</si>
  <si>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</si>
  <si>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</si>
  <si>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</si>
  <si>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</si>
  <si>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</si>
  <si>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</si>
  <si>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</si>
  <si>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</si>
  <si>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</si>
  <si>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</si>
  <si>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</si>
  <si>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</si>
  <si>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</si>
  <si>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</si>
  <si>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</si>
  <si>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</si>
  <si>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</si>
  <si>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</si>
  <si>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</si>
  <si>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</si>
  <si>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</si>
  <si>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</si>
  <si>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</si>
  <si>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</si>
  <si>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</si>
  <si>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</si>
  <si>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</si>
  <si>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</si>
  <si>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</si>
  <si>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</si>
  <si>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</si>
  <si>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</si>
  <si>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</si>
  <si>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</si>
  <si>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</si>
  <si>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</si>
  <si>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</si>
  <si>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</si>
  <si>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</si>
  <si>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</si>
  <si>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</si>
  <si>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</si>
  <si>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</si>
  <si>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</si>
  <si>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</si>
  <si>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</si>
  <si>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</si>
  <si>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</si>
  <si>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</si>
  <si>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</si>
  <si>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</si>
  <si>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</si>
  <si>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</si>
  <si>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</si>
  <si>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</si>
  <si>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</si>
  <si>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</si>
  <si>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</si>
  <si>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</si>
  <si>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</si>
  <si>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</si>
  <si>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</si>
  <si>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</si>
  <si>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</si>
  <si>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</si>
  <si>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</si>
  <si>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</si>
  <si>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</si>
  <si>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</si>
  <si>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</si>
  <si>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</si>
  <si>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</si>
  <si>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</si>
  <si>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</si>
  <si>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</si>
  <si>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</si>
  <si>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</si>
  <si>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</si>
  <si>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</si>
  <si>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</si>
  <si>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</si>
  <si>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</si>
  <si>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</si>
  <si>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</si>
  <si>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</si>
  <si>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</si>
  <si>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</si>
  <si>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</si>
  <si>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</si>
  <si>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</si>
  <si>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</si>
  <si>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</si>
  <si>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</si>
  <si>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</si>
  <si>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</si>
  <si>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</si>
  <si>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</si>
  <si>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</si>
  <si>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</si>
  <si>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</si>
  <si>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</si>
  <si>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</si>
  <si>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</si>
  <si>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</si>
  <si>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</si>
  <si>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</si>
  <si>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</si>
  <si>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</si>
  <si>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</si>
  <si>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</si>
  <si>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</si>
  <si>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</si>
  <si>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</si>
  <si>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</si>
  <si>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</si>
  <si>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</si>
  <si>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</si>
  <si>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</si>
  <si>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</si>
  <si>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</si>
  <si>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</si>
  <si>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</si>
  <si>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</si>
  <si>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</si>
  <si>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</si>
  <si>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</si>
  <si>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</si>
  <si>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</si>
  <si>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</si>
  <si>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</si>
  <si>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</si>
  <si>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</si>
  <si>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</si>
  <si>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</si>
  <si>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</si>
  <si>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</si>
  <si>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</si>
  <si>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</si>
  <si>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</si>
  <si>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</si>
  <si>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</si>
  <si>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</si>
  <si>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</si>
  <si>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</si>
  <si>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</si>
  <si>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</si>
  <si>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</si>
  <si>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</si>
  <si>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</si>
  <si>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</si>
  <si>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</si>
  <si>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</si>
  <si>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</si>
  <si>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</si>
  <si>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</si>
  <si>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</si>
  <si>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</si>
  <si>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</si>
  <si>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</si>
  <si>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</si>
  <si>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</si>
  <si>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</si>
  <si>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</si>
  <si>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</si>
  <si>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</si>
  <si>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</si>
  <si>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</si>
  <si>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</si>
  <si>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</si>
  <si>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</si>
  <si>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</si>
  <si>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</si>
  <si>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</si>
  <si>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</si>
  <si>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</si>
  <si>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</si>
  <si>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</si>
  <si>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</si>
  <si>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</si>
  <si>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</si>
  <si>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</si>
  <si>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</si>
  <si>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</si>
  <si>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</si>
  <si>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</si>
  <si>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</si>
  <si>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</si>
  <si>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</si>
  <si>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</si>
  <si>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</si>
  <si>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</si>
  <si>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</si>
  <si>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</si>
  <si>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</si>
  <si>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</si>
  <si>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</si>
  <si>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</si>
  <si>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</si>
  <si>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</si>
  <si>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</si>
  <si>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</si>
  <si>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</si>
  <si>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</si>
  <si>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</si>
  <si>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</si>
  <si>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</si>
  <si>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</si>
  <si>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</si>
  <si>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</si>
  <si>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</si>
  <si>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</si>
  <si>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</si>
  <si>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</si>
  <si>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</si>
  <si>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</si>
  <si>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</si>
  <si>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</si>
  <si>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</si>
  <si>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</si>
  <si>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</si>
  <si>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</si>
  <si>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</si>
  <si>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</si>
  <si>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</si>
  <si>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</si>
  <si>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</si>
  <si>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</si>
  <si>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</si>
  <si>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</si>
  <si>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</si>
  <si>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</si>
  <si>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</si>
  <si>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</si>
  <si>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</si>
  <si>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</si>
  <si>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</si>
  <si>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</si>
  <si>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</si>
  <si>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</si>
  <si>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</si>
  <si>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</si>
  <si>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</si>
  <si>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</si>
  <si>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</si>
  <si>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</si>
  <si>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</si>
  <si>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</si>
  <si>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</si>
  <si>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</si>
  <si>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</si>
  <si>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</si>
  <si>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</si>
  <si>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</si>
  <si>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</si>
  <si>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</si>
  <si>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</si>
  <si>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</si>
  <si>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</si>
  <si>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</si>
  <si>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</si>
  <si>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</si>
  <si>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</si>
  <si>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</si>
  <si>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</si>
  <si>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</si>
  <si>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</si>
  <si>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</si>
  <si>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</si>
  <si>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</si>
  <si>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</si>
  <si>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</si>
  <si>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</si>
  <si>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</si>
  <si>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</si>
  <si>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</si>
  <si>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</si>
  <si>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</si>
  <si>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</si>
  <si>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</si>
  <si>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</si>
  <si>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</si>
  <si>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</si>
  <si>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</si>
  <si>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</si>
  <si>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</si>
  <si>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</si>
  <si>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</si>
  <si>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</si>
  <si>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</si>
  <si>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</si>
  <si>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</si>
  <si>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</si>
  <si>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</si>
  <si>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</si>
  <si>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</si>
  <si>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</si>
  <si>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</si>
  <si>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</si>
  <si>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</si>
  <si>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</si>
  <si>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</si>
  <si>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</si>
  <si>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</si>
  <si>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</si>
  <si>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</si>
  <si>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</si>
  <si>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</si>
  <si>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</si>
  <si>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</si>
  <si>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</si>
  <si>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</si>
  <si>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</si>
  <si>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</si>
  <si>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</si>
  <si>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</si>
  <si>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</si>
  <si>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</si>
  <si>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</si>
  <si>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</si>
  <si>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</si>
  <si>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</si>
  <si>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</si>
  <si>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</si>
  <si>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</si>
  <si>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</si>
  <si>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</si>
  <si>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</si>
  <si>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</si>
  <si>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</si>
  <si>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</si>
  <si>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</si>
  <si>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</si>
  <si>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</si>
  <si>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</si>
  <si>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</si>
  <si>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</si>
  <si>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</si>
  <si>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</si>
  <si>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</si>
  <si>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</si>
  <si>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</si>
  <si>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</si>
  <si>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</si>
  <si>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</si>
  <si>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</si>
  <si>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</si>
  <si>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</si>
  <si>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</si>
  <si>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</si>
  <si>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</si>
  <si>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</si>
  <si>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</si>
  <si>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</si>
  <si>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</si>
  <si>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</si>
  <si>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</si>
  <si>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</si>
  <si>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</si>
  <si>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</si>
  <si>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</si>
  <si>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</si>
  <si>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</si>
  <si>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</si>
  <si>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</si>
  <si>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</si>
  <si>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</si>
  <si>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</si>
  <si>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</si>
  <si>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</si>
  <si>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</si>
  <si>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</si>
  <si>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</si>
  <si>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</si>
  <si>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</si>
  <si>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</si>
  <si>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</si>
  <si>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</si>
  <si>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</si>
  <si>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</si>
  <si>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</si>
  <si>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</si>
  <si>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</si>
  <si>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</si>
  <si>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</si>
  <si>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</si>
  <si>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</si>
  <si>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</si>
  <si>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</si>
  <si>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</si>
  <si>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</si>
  <si>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</si>
  <si>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</si>
  <si>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</si>
  <si>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</si>
  <si>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</si>
  <si>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</si>
  <si>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</si>
  <si>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</si>
  <si>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</si>
  <si>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</si>
  <si>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</si>
  <si>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</si>
  <si>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</si>
  <si>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</si>
  <si>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</si>
  <si>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</si>
  <si>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</si>
  <si>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</si>
  <si>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</si>
  <si>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</si>
  <si>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</si>
  <si>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</si>
  <si>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</si>
  <si>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</si>
  <si>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</si>
  <si>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</si>
  <si>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</si>
  <si>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</si>
  <si>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</si>
  <si>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</si>
  <si>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</si>
  <si>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</si>
  <si>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</si>
  <si>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</si>
  <si>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</si>
  <si>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</si>
  <si>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</si>
  <si>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</si>
  <si>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</si>
  <si>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</si>
  <si>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</si>
  <si>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</si>
  <si>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</si>
  <si>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</si>
  <si>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</si>
  <si>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</si>
  <si>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</si>
  <si>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</si>
  <si>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</si>
  <si>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</si>
  <si>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</si>
  <si>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</si>
  <si>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</si>
  <si>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</si>
  <si>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</si>
  <si>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</si>
  <si>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</si>
  <si>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</si>
  <si>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</si>
  <si>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</si>
  <si>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</si>
  <si>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</si>
  <si>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</si>
  <si>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</si>
  <si>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</si>
  <si>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</si>
  <si>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</si>
  <si>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</si>
  <si>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</si>
  <si>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</si>
  <si>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</si>
  <si>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</si>
  <si>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</si>
  <si>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</si>
  <si>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</si>
  <si>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</si>
  <si>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</si>
  <si>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</si>
  <si>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</si>
  <si>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</si>
  <si>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</si>
  <si>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</si>
  <si>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</si>
  <si>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</si>
  <si>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</si>
  <si>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</si>
  <si>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</si>
  <si>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</si>
  <si>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</si>
  <si>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</si>
  <si>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</si>
  <si>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</si>
  <si>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</si>
  <si>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</si>
  <si>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</si>
  <si>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</si>
  <si>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</si>
  <si>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</si>
  <si>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</si>
  <si>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</si>
  <si>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</si>
  <si>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</si>
  <si>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</si>
  <si>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</si>
  <si>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</si>
  <si>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</si>
  <si>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</si>
  <si>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</si>
  <si>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</si>
  <si>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</si>
  <si>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</si>
  <si>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</si>
  <si>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</si>
  <si>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</si>
  <si>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</si>
  <si>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</si>
  <si>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</si>
  <si>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</si>
  <si>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</si>
  <si>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</si>
  <si>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</si>
  <si>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</si>
  <si>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</si>
  <si>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</si>
  <si>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</si>
  <si>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</si>
  <si>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</si>
  <si>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</si>
  <si>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</si>
  <si>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</si>
  <si>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</si>
  <si>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</si>
  <si>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</si>
  <si>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</si>
  <si>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</si>
  <si>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</si>
  <si>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</si>
  <si>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</si>
  <si>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</si>
  <si>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</si>
  <si>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</si>
  <si>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</si>
  <si>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</si>
  <si>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</si>
  <si>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</si>
  <si>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</si>
  <si>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</si>
  <si>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</si>
  <si>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</si>
  <si>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</si>
  <si>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</si>
  <si>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</si>
  <si>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</si>
  <si>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</si>
  <si>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</si>
  <si>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</si>
  <si>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</si>
  <si>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</si>
  <si>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</si>
  <si>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</si>
  <si>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</si>
  <si>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</si>
  <si>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</si>
  <si>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</si>
  <si>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</si>
  <si>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</si>
  <si>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</si>
  <si>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</si>
  <si>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</si>
  <si>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</si>
  <si>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</si>
  <si>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</si>
  <si>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</si>
  <si>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</si>
  <si>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</si>
  <si>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</si>
  <si>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</si>
  <si>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</si>
  <si>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</si>
  <si>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</si>
  <si>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</si>
  <si>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</si>
  <si>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</si>
  <si>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</si>
  <si>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</si>
  <si>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</si>
  <si>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</si>
  <si>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</si>
  <si>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</si>
  <si>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</si>
  <si>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</si>
  <si>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</si>
  <si>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</si>
  <si>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</si>
  <si>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</si>
  <si>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</si>
  <si>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</si>
  <si>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</si>
  <si>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</si>
  <si>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</si>
  <si>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</si>
  <si>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</si>
  <si>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</si>
  <si>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</si>
  <si>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</si>
  <si>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</si>
  <si>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</si>
  <si>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</si>
  <si>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</si>
  <si>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</si>
  <si>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</si>
  <si>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</si>
  <si>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</si>
  <si>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</si>
  <si>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</si>
  <si>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</si>
  <si>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</si>
  <si>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</si>
  <si>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</si>
  <si>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</si>
  <si>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</si>
  <si>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</si>
  <si>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</si>
  <si>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</si>
  <si>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</si>
  <si>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</si>
  <si>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</si>
  <si>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</si>
  <si>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</si>
  <si>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</si>
  <si>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</si>
  <si>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</si>
  <si>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</si>
  <si>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</si>
  <si>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</si>
  <si>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</si>
  <si>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</si>
  <si>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</si>
  <si>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</si>
  <si>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</si>
  <si>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</si>
  <si>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</si>
  <si>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</si>
  <si>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</si>
  <si>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</si>
  <si>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</si>
  <si>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</si>
  <si>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</si>
  <si>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</si>
  <si>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</si>
  <si>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</si>
  <si>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</si>
  <si>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</si>
  <si>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</si>
  <si>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</si>
  <si>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</si>
  <si>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</si>
  <si>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</si>
  <si>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</si>
  <si>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</si>
  <si>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</si>
  <si>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</si>
  <si>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</si>
  <si>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</si>
  <si>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</si>
  <si>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</si>
  <si>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</si>
  <si>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</si>
  <si>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</si>
  <si>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</si>
  <si>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</si>
  <si>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</si>
  <si>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</si>
  <si>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</si>
  <si>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</si>
  <si>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</si>
  <si>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</si>
  <si>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</si>
  <si>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</si>
  <si>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</si>
  <si>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</si>
  <si>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</si>
  <si>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</si>
  <si>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</si>
  <si>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</si>
  <si>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</si>
  <si>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</si>
  <si>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</si>
  <si>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</si>
  <si>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</si>
  <si>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</si>
  <si>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</si>
  <si>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</si>
  <si>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</si>
  <si>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</si>
  <si>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</si>
  <si>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</si>
  <si>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</si>
  <si>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</si>
  <si>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</si>
  <si>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</si>
  <si>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</si>
  <si>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</si>
  <si>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</si>
  <si>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</si>
  <si>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</si>
  <si>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</si>
  <si>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</si>
  <si>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</si>
  <si>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</si>
  <si>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</si>
  <si>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</si>
  <si>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</si>
  <si>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</si>
  <si>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</si>
  <si>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</si>
  <si>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</si>
  <si>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</si>
  <si>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</si>
  <si>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</si>
  <si>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</si>
  <si>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</si>
  <si>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</si>
  <si>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</si>
  <si>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</si>
  <si>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</si>
  <si>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</si>
  <si>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</si>
  <si>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</si>
  <si>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</si>
  <si>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</si>
  <si>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</si>
  <si>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</si>
  <si>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</si>
  <si>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</si>
  <si>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</si>
  <si>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</si>
  <si>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</si>
  <si>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</si>
  <si>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</si>
  <si>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</si>
  <si>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</si>
  <si>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</si>
  <si>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</si>
  <si>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</si>
  <si>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</si>
  <si>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</si>
  <si>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</si>
  <si>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</si>
  <si>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</si>
  <si>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</si>
  <si>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</si>
  <si>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</si>
  <si>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</si>
  <si>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</si>
  <si>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</si>
  <si>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</si>
  <si>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</si>
  <si>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</si>
  <si>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</si>
  <si>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</si>
  <si>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</si>
  <si>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</si>
  <si>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</si>
  <si>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</si>
  <si>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</si>
  <si>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</si>
  <si>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</si>
  <si>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</si>
  <si>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</si>
  <si>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</si>
  <si>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</si>
  <si>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</si>
  <si>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</si>
  <si>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</si>
  <si>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</si>
  <si>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</si>
  <si>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</si>
  <si>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</si>
  <si>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</si>
  <si>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</si>
  <si>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</si>
  <si>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</si>
  <si>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</si>
  <si>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</si>
  <si>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</si>
  <si>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</si>
  <si>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</si>
  <si>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</si>
  <si>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</si>
  <si>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</si>
  <si>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</si>
  <si>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</si>
  <si>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</si>
  <si>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</si>
  <si>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</si>
  <si>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</si>
  <si>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</si>
  <si>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</si>
  <si>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</si>
  <si>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</si>
  <si>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</si>
  <si>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</si>
  <si>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</si>
  <si>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</si>
  <si>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</si>
  <si>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</si>
  <si>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</si>
  <si>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</si>
  <si>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</si>
  <si>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</si>
  <si>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</si>
  <si>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</si>
  <si>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</si>
  <si>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</si>
  <si>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</si>
  <si>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</si>
  <si>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</si>
  <si>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</si>
  <si>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</si>
  <si>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</si>
  <si>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</si>
  <si>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</si>
  <si>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</si>
  <si>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</si>
  <si>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</si>
  <si>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</si>
  <si>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</si>
  <si>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</si>
  <si>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</si>
  <si>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</si>
  <si>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</si>
  <si>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</si>
  <si>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</si>
  <si>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</si>
  <si>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</si>
  <si>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</si>
  <si>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</si>
  <si>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</si>
  <si>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</si>
  <si>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</si>
  <si>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</si>
  <si>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</si>
  <si>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</si>
  <si>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</si>
  <si>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</si>
  <si>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</si>
  <si>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</si>
  <si>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</si>
  <si>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</si>
  <si>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</si>
  <si>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</si>
  <si>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</si>
  <si>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</si>
  <si>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</si>
  <si>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</si>
  <si>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</si>
  <si>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</si>
  <si>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</si>
  <si>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</si>
  <si>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</si>
  <si>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</si>
  <si>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</si>
  <si>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</si>
  <si>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</si>
  <si>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</si>
  <si>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</si>
  <si>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</si>
  <si>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</si>
  <si>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</si>
  <si>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</si>
  <si>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</si>
  <si>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</si>
  <si>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</si>
  <si>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</si>
  <si>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</si>
  <si>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</si>
  <si>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</si>
  <si>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</si>
  <si>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</si>
  <si>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</si>
  <si>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</si>
  <si>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</si>
  <si>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</si>
  <si>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</si>
  <si>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</si>
  <si>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</si>
  <si>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</si>
  <si>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</si>
  <si>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</si>
  <si>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</si>
  <si>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</si>
  <si>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</si>
  <si>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</si>
  <si>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</si>
  <si>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</si>
  <si>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</si>
  <si>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</si>
  <si>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</si>
  <si>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</si>
  <si>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</si>
  <si>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</si>
  <si>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</si>
  <si>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</si>
  <si>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</si>
  <si>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</si>
  <si>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</si>
  <si>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</si>
  <si>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</si>
  <si>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</si>
  <si>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</si>
  <si>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</si>
  <si>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</si>
  <si>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</si>
  <si>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</si>
  <si>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</si>
  <si>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</si>
  <si>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</si>
  <si>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</si>
  <si>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</si>
  <si>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</si>
  <si>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</si>
  <si>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</si>
  <si>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</si>
  <si>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</si>
  <si>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</si>
  <si>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</si>
  <si>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</si>
  <si>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</si>
  <si>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</si>
  <si>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</si>
  <si>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</si>
  <si>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</si>
  <si>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</si>
  <si>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</si>
  <si>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</si>
  <si>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</si>
  <si>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</si>
  <si>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</si>
  <si>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</si>
  <si>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</si>
  <si>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</si>
  <si>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</si>
  <si>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</si>
  <si>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</si>
  <si>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</si>
  <si>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</si>
  <si>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</si>
  <si>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</si>
  <si>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</si>
  <si>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</si>
  <si>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</si>
  <si>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</si>
  <si>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</si>
  <si>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</si>
  <si>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</si>
  <si>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</si>
  <si>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</si>
  <si>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</si>
  <si>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</si>
  <si>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</si>
  <si>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</si>
  <si>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</si>
  <si>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</si>
  <si>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</si>
  <si>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</si>
  <si>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</si>
  <si>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</si>
  <si>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</si>
  <si>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</si>
  <si>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</si>
  <si>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</si>
  <si>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</si>
  <si>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</si>
  <si>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</si>
  <si>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</si>
  <si>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</si>
  <si>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</si>
  <si>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</si>
  <si>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</si>
  <si>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</si>
  <si>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</si>
  <si>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</si>
  <si>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</si>
  <si>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</si>
  <si>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</si>
  <si>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</si>
  <si>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</si>
  <si>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</si>
  <si>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</si>
  <si>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</si>
  <si>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</si>
  <si>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</si>
  <si>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</si>
  <si>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</si>
  <si>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</si>
  <si>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</si>
  <si>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</si>
  <si>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</si>
  <si>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</si>
  <si>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</si>
  <si>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</si>
  <si>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</si>
  <si>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</si>
  <si>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</si>
  <si>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</si>
  <si>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</si>
  <si>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</si>
  <si>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</si>
  <si>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</si>
  <si>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</si>
  <si>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</si>
  <si>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</si>
  <si>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</si>
  <si>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</si>
  <si>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</si>
  <si>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</si>
  <si>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</si>
  <si>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</si>
  <si>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</si>
  <si>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</si>
  <si>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</si>
  <si>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</si>
  <si>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</si>
  <si>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</si>
  <si>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</si>
  <si>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</si>
  <si>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</si>
  <si>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</si>
  <si>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</si>
  <si>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</si>
  <si>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</si>
  <si>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</si>
  <si>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</si>
  <si>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</si>
  <si>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</si>
  <si>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</si>
  <si>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</si>
  <si>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</si>
  <si>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</si>
  <si>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</si>
  <si>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</si>
  <si>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</si>
  <si>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</si>
  <si>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</si>
  <si>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</si>
  <si>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</si>
  <si>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</si>
  <si>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</si>
  <si>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</si>
  <si>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</si>
  <si>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</si>
  <si>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</si>
  <si>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</si>
  <si>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</si>
  <si>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</si>
  <si>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</si>
  <si>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</si>
  <si>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</si>
  <si>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</si>
  <si>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</si>
  <si>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</si>
  <si>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</si>
  <si>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</si>
  <si>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</si>
  <si>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</si>
  <si>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</si>
  <si>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</si>
  <si>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</si>
  <si>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</si>
  <si>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</si>
  <si>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</si>
  <si>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</si>
  <si>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</si>
  <si>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</si>
  <si>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</si>
  <si>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</si>
  <si>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</si>
  <si>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</si>
  <si>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</si>
  <si>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</si>
  <si>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</si>
  <si>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</si>
  <si>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</si>
  <si>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</si>
  <si>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</si>
  <si>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</si>
  <si>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</si>
  <si>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</si>
  <si>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</si>
  <si>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</si>
  <si>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</si>
  <si>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</si>
  <si>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</si>
  <si>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</si>
  <si>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</si>
  <si>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</si>
  <si>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</si>
  <si>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</si>
  <si>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</si>
  <si>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</si>
  <si>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</si>
  <si>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</si>
  <si>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</si>
  <si>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</si>
  <si>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</si>
  <si>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</si>
  <si>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</si>
  <si>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</si>
  <si>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</si>
  <si>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</si>
  <si>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</si>
  <si>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</si>
  <si>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</si>
  <si>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</si>
  <si>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</si>
  <si>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</si>
  <si>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</si>
  <si>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</si>
  <si>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</si>
  <si>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</si>
  <si>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</si>
  <si>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</si>
  <si>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</si>
  <si>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</si>
  <si>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</si>
  <si>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</si>
  <si>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</si>
  <si>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</si>
  <si>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</si>
  <si>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</si>
  <si>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</si>
  <si>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</si>
  <si>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</si>
  <si>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</si>
  <si>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</si>
  <si>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</si>
  <si>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</si>
  <si>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</si>
  <si>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</si>
  <si>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</si>
  <si>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</si>
  <si>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</si>
  <si>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</si>
  <si>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</si>
  <si>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</si>
  <si>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</si>
  <si>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</si>
  <si>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</si>
  <si>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</si>
  <si>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</si>
  <si>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</si>
  <si>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</si>
  <si>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</si>
  <si>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</si>
  <si>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</si>
  <si>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</si>
  <si>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</si>
  <si>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</si>
  <si>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</si>
  <si>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</si>
  <si>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</si>
  <si>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</si>
  <si>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</si>
  <si>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</si>
  <si>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</si>
  <si>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</si>
  <si>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</si>
  <si>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</si>
  <si>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</si>
  <si>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</si>
  <si>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</si>
  <si>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</si>
  <si>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</si>
  <si>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</si>
  <si>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</si>
  <si>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</si>
  <si>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</si>
  <si>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</si>
  <si>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</si>
  <si>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</si>
  <si>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</si>
  <si>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</si>
  <si>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</si>
  <si>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</si>
  <si>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</si>
  <si>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</si>
  <si>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</si>
  <si>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</si>
  <si>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</si>
  <si>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</si>
  <si>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</si>
  <si>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</si>
  <si>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</si>
  <si>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</si>
  <si>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</si>
  <si>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</si>
  <si>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</si>
  <si>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</si>
  <si>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</si>
  <si>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</si>
  <si>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</si>
  <si>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</si>
  <si>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</si>
  <si>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</si>
  <si>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</si>
  <si>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</si>
  <si>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</si>
  <si>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</si>
  <si>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</si>
  <si>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</si>
  <si>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</si>
  <si>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</si>
  <si>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</si>
  <si>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</si>
  <si>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</si>
  <si>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</si>
  <si>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</si>
  <si>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</si>
  <si>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</si>
  <si>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</si>
  <si>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</si>
  <si>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</si>
  <si>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</si>
  <si>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</si>
  <si>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</si>
  <si>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</si>
  <si>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</si>
  <si>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</si>
  <si>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</si>
  <si>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</si>
  <si>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</si>
  <si>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</si>
  <si>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</si>
  <si>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</si>
  <si>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</si>
  <si>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</si>
  <si>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</si>
  <si>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</si>
  <si>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</si>
  <si>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</si>
  <si>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</si>
  <si>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</si>
  <si>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</si>
  <si>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</si>
  <si>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</si>
  <si>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</si>
  <si>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</si>
  <si>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</si>
  <si>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</si>
  <si>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</si>
  <si>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</si>
  <si>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</si>
  <si>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</si>
  <si>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</si>
  <si>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</si>
  <si>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</si>
  <si>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</si>
  <si>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</si>
  <si>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</si>
  <si>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</si>
  <si>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</si>
  <si>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</si>
  <si>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</si>
  <si>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</si>
  <si>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</si>
  <si>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</si>
  <si>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</si>
  <si>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</si>
  <si>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</si>
  <si>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</si>
  <si>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</si>
  <si>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</si>
  <si>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</si>
  <si>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</si>
  <si>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</si>
  <si>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</si>
  <si>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</si>
  <si>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</si>
  <si>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</si>
  <si>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</si>
  <si>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</si>
  <si>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</si>
  <si>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</si>
  <si>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</si>
  <si>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</si>
  <si>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</si>
  <si>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</si>
  <si>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</si>
  <si>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</si>
  <si>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</si>
  <si>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</si>
  <si>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</si>
  <si>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</si>
  <si>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</si>
  <si>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</si>
  <si>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</si>
  <si>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</si>
  <si>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</si>
  <si>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</si>
  <si>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</si>
  <si>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</si>
  <si>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</si>
  <si>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</si>
  <si>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</si>
  <si>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</si>
  <si>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</si>
  <si>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</si>
  <si>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</si>
  <si>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</si>
  <si>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</si>
  <si>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</si>
  <si>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</si>
  <si>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</si>
  <si>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</si>
  <si>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</si>
  <si>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</si>
  <si>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</si>
  <si>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</si>
  <si>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</si>
  <si>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</si>
  <si>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</si>
  <si>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</si>
  <si>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</si>
  <si>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</si>
  <si>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</si>
  <si>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</si>
  <si>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</si>
  <si>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</si>
  <si>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</si>
  <si>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</si>
  <si>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</si>
  <si>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</si>
  <si>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</si>
  <si>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</si>
  <si>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</si>
  <si>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</si>
  <si>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</si>
  <si>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</si>
  <si>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</si>
  <si>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</si>
  <si>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</si>
  <si>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</si>
  <si>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</si>
  <si>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</si>
  <si>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</si>
  <si>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</si>
  <si>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</si>
  <si>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</si>
  <si>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</si>
  <si>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</si>
  <si>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</si>
  <si>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</si>
  <si>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</si>
  <si>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</si>
  <si>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</si>
  <si>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</si>
  <si>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</si>
  <si>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</si>
  <si>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</si>
  <si>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</si>
  <si>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</si>
  <si>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</si>
  <si>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</si>
  <si>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</si>
  <si>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</si>
  <si>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</si>
  <si>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</si>
  <si>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</si>
  <si>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</si>
  <si>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</si>
  <si>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</si>
  <si>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</si>
  <si>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</si>
  <si>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</si>
  <si>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</si>
  <si>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</si>
  <si>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</si>
  <si>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</si>
  <si>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</si>
  <si>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</si>
  <si>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</si>
  <si>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</si>
  <si>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</si>
  <si>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</si>
  <si>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</si>
  <si>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</si>
  <si>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</si>
  <si>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</si>
  <si>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</si>
  <si>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</si>
  <si>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</si>
  <si>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</si>
  <si>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</si>
  <si>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</si>
  <si>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</si>
  <si>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</si>
  <si>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</si>
  <si>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</si>
  <si>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</si>
  <si>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</si>
  <si>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</si>
  <si>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</si>
  <si>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</si>
  <si>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</si>
  <si>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</si>
  <si>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</si>
  <si>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</si>
  <si>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</si>
  <si>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</si>
  <si>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</si>
  <si>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</si>
  <si>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</si>
  <si>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</si>
  <si>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</si>
  <si>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</si>
  <si>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</si>
  <si>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</si>
  <si>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</si>
  <si>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</si>
  <si>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</si>
  <si>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</si>
  <si>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</si>
  <si>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</si>
  <si>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</si>
  <si>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</si>
  <si>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</si>
  <si>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</si>
  <si>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</si>
  <si>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</si>
  <si>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</si>
  <si>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</si>
  <si>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</si>
  <si>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</si>
  <si>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</si>
  <si>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</si>
  <si>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</si>
  <si>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</si>
  <si>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</si>
  <si>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</si>
  <si>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</si>
  <si>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</si>
  <si>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</si>
  <si>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</si>
  <si>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</si>
  <si>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</si>
  <si>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</si>
  <si>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</si>
  <si>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</si>
  <si>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</si>
  <si>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</si>
  <si>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</si>
  <si>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</si>
  <si>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</si>
  <si>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</si>
  <si>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</si>
  <si>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</si>
  <si>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</si>
  <si>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</si>
  <si>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</si>
  <si>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</si>
  <si>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</si>
  <si>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</si>
  <si>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</si>
  <si>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</si>
  <si>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</si>
  <si>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</si>
  <si>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</si>
  <si>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</si>
  <si>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</si>
  <si>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</si>
  <si>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</si>
  <si>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</si>
  <si>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</si>
  <si>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</si>
  <si>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</si>
  <si>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</si>
  <si>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</si>
  <si>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</si>
  <si>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</si>
  <si>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</si>
  <si>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</si>
  <si>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</si>
  <si>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</si>
  <si>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</si>
  <si>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</si>
  <si>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</si>
  <si>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</si>
  <si>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</si>
  <si>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</si>
  <si>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</si>
  <si>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</si>
  <si>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</si>
  <si>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</si>
  <si>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</si>
  <si>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</si>
  <si>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</si>
  <si>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</si>
  <si>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</si>
  <si>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</si>
  <si>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</si>
  <si>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</si>
  <si>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</si>
  <si>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</si>
  <si>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</si>
  <si>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</si>
  <si>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</si>
  <si>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</si>
  <si>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</si>
  <si>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</si>
  <si>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</si>
  <si>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</si>
  <si>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</si>
  <si>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</si>
  <si>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</si>
  <si>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</si>
  <si>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</si>
  <si>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</si>
  <si>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</si>
  <si>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</si>
  <si>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</si>
  <si>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</si>
  <si>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</si>
  <si>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</si>
  <si>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</si>
  <si>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</si>
  <si>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</si>
  <si>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</si>
  <si>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</si>
  <si>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</si>
  <si>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</si>
  <si>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</si>
  <si>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</si>
  <si>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</si>
  <si>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</si>
  <si>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</si>
  <si>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</si>
  <si>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</si>
  <si>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</si>
  <si>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</si>
  <si>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</si>
  <si>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</si>
  <si>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</si>
  <si>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</si>
  <si>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</si>
  <si>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</si>
  <si>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</si>
  <si>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</si>
  <si>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</si>
  <si>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</si>
  <si>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</si>
  <si>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</si>
  <si>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</si>
  <si>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</si>
  <si>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</si>
  <si>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</si>
  <si>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</si>
  <si>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</si>
  <si>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</si>
  <si>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</si>
  <si>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</si>
  <si>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</si>
  <si>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</si>
  <si>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</si>
  <si>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</si>
  <si>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</si>
  <si>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</si>
  <si>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</si>
  <si>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</si>
  <si>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</si>
  <si>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</si>
  <si>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</si>
  <si>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</si>
  <si>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</si>
  <si>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</si>
  <si>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</si>
  <si>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</si>
  <si>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</si>
  <si>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</si>
  <si>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</si>
  <si>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</si>
  <si>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</si>
  <si>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</si>
  <si>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</si>
  <si>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</si>
  <si>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</si>
  <si>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</si>
  <si>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</si>
  <si>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</si>
  <si>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</si>
  <si>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</si>
  <si>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</si>
  <si>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</si>
  <si>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</si>
  <si>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</si>
  <si>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</si>
  <si>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</si>
  <si>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</si>
  <si>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</si>
  <si>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</si>
  <si>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</si>
  <si>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</si>
  <si>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</si>
  <si>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</si>
  <si>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</si>
  <si>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</si>
  <si>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</si>
  <si>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</si>
  <si>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</si>
  <si>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</si>
  <si>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</si>
  <si>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</si>
  <si>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</si>
  <si>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</si>
  <si>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</si>
  <si>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</si>
  <si>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</si>
  <si>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</si>
  <si>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</si>
  <si>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</si>
  <si>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</si>
  <si>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</si>
  <si>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</si>
  <si>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</si>
  <si>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</si>
  <si>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</si>
  <si>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</si>
  <si>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</si>
  <si>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</si>
  <si>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</si>
  <si>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</si>
  <si>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</si>
  <si>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</si>
  <si>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</si>
  <si>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</si>
  <si>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</si>
  <si>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</si>
  <si>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</si>
  <si>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</si>
  <si>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</si>
  <si>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</si>
  <si>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</si>
  <si>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</si>
  <si>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</si>
  <si>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</si>
  <si>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</si>
  <si>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</si>
  <si>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</si>
  <si>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</si>
  <si>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</si>
  <si>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</si>
  <si>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</si>
  <si>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</si>
  <si>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</si>
  <si>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</si>
  <si>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</si>
  <si>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</si>
  <si>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</si>
  <si>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</si>
  <si>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</si>
  <si>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</si>
  <si>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</si>
  <si>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</si>
  <si>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</si>
  <si>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</si>
  <si>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</si>
  <si>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</si>
  <si>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</si>
  <si>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</si>
  <si>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</si>
  <si>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</si>
  <si>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</si>
  <si>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</si>
  <si>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</si>
  <si>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</si>
  <si>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</si>
  <si>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</si>
  <si>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</si>
  <si>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</si>
  <si>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</si>
  <si>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</si>
  <si>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</si>
  <si>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</si>
  <si>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</si>
  <si>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</si>
  <si>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</si>
  <si>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</si>
  <si>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</si>
  <si>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</si>
  <si>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</si>
  <si>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</si>
  <si>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</si>
  <si>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</si>
  <si>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</si>
  <si>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</si>
  <si>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</si>
  <si>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</si>
  <si>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</si>
  <si>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</si>
  <si>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</si>
  <si>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</si>
  <si>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</si>
  <si>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</si>
  <si>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</si>
  <si>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</si>
  <si>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</si>
  <si>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</si>
  <si>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</si>
  <si>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</si>
  <si>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</si>
  <si>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</si>
  <si>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</si>
  <si>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</si>
  <si>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</si>
  <si>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</si>
  <si>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</si>
  <si>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</si>
  <si>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</si>
  <si>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</si>
  <si>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</si>
  <si>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</si>
  <si>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</si>
  <si>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</si>
  <si>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</si>
  <si>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</si>
  <si>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</si>
  <si>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</si>
  <si>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</si>
  <si>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</si>
  <si>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</si>
  <si>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</si>
  <si>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</si>
  <si>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</si>
  <si>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</si>
  <si>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</si>
  <si>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</si>
  <si>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</si>
  <si>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</si>
  <si>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</si>
  <si>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</si>
  <si>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</si>
  <si>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</si>
  <si>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</si>
  <si>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</si>
  <si>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</si>
  <si>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</si>
  <si>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</si>
  <si>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</si>
  <si>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</si>
  <si>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</si>
  <si>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</si>
  <si>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</si>
  <si>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</si>
  <si>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</si>
  <si>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</si>
  <si>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</si>
  <si>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</si>
  <si>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</si>
  <si>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</si>
  <si>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</si>
  <si>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</si>
  <si>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</si>
  <si>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</si>
  <si>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</si>
  <si>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</si>
  <si>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</si>
  <si>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</si>
  <si>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</si>
  <si>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</si>
  <si>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</si>
  <si>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</si>
  <si>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</si>
  <si>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</si>
  <si>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</si>
  <si>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</si>
  <si>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</si>
  <si>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</si>
  <si>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</si>
  <si>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</si>
  <si>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</si>
  <si>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</si>
  <si>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</si>
  <si>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</si>
  <si>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</si>
  <si>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</si>
  <si>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</si>
  <si>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</si>
  <si>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</si>
  <si>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</si>
  <si>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</si>
  <si>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</si>
  <si>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</si>
  <si>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</si>
  <si>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</si>
  <si>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</si>
  <si>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</si>
  <si>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</si>
  <si>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</si>
  <si>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</si>
  <si>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</si>
  <si>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</si>
  <si>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</si>
  <si>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</si>
  <si>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</si>
  <si>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</si>
  <si>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</si>
  <si>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</si>
  <si>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</si>
  <si>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</si>
  <si>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</si>
  <si>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</si>
  <si>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</si>
  <si>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</si>
  <si>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</si>
  <si>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</si>
  <si>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</si>
  <si>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</si>
  <si>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</si>
  <si>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</si>
  <si>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</si>
  <si>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</si>
  <si>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</si>
  <si>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</si>
  <si>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</si>
  <si>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</si>
  <si>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</si>
  <si>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</si>
  <si>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</si>
  <si>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</si>
  <si>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</si>
  <si>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</si>
  <si>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</si>
  <si>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</si>
  <si>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</si>
  <si>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</si>
  <si>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</si>
  <si>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</si>
  <si>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</si>
  <si>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</si>
  <si>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</si>
  <si>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</si>
  <si>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</si>
  <si>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</si>
  <si>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</si>
  <si>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</si>
  <si>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</si>
  <si>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</si>
  <si>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</si>
  <si>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</si>
  <si>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</si>
  <si>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</si>
  <si>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</si>
  <si>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</si>
  <si>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</si>
  <si>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</si>
  <si>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</si>
  <si>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</si>
  <si>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</si>
  <si>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</si>
  <si>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</si>
  <si>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</si>
  <si>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</si>
  <si>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</si>
  <si>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</si>
  <si>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</si>
  <si>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</si>
  <si>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</si>
  <si>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</si>
  <si>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</si>
  <si>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</si>
  <si>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</si>
  <si>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</si>
  <si>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</si>
  <si>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</si>
  <si>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</si>
  <si>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</si>
  <si>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</si>
  <si>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</si>
  <si>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</si>
  <si>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</si>
  <si>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</si>
  <si>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</si>
  <si>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</si>
  <si>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</si>
  <si>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</si>
  <si>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</si>
  <si>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</si>
  <si>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</si>
  <si>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</si>
  <si>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</si>
  <si>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</si>
  <si>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</si>
  <si>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</si>
  <si>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</si>
  <si>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</si>
  <si>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</si>
  <si>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</si>
  <si>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</si>
  <si>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</si>
  <si>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</si>
  <si>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</si>
  <si>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</si>
  <si>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</si>
  <si>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</si>
  <si>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</si>
  <si>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</si>
  <si>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</si>
  <si>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</si>
  <si>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</si>
  <si>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</si>
  <si>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</si>
  <si>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</si>
  <si>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</si>
  <si>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</si>
  <si>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</si>
  <si>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</si>
  <si>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</si>
  <si>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</si>
  <si>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</si>
  <si>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</si>
  <si>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</si>
  <si>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</si>
  <si>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</si>
  <si>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</si>
  <si>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</si>
  <si>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</si>
  <si>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</si>
  <si>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</si>
  <si>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</si>
  <si>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</si>
  <si>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</si>
  <si>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</si>
  <si>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</si>
  <si>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</si>
  <si>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</si>
  <si>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</si>
  <si>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</si>
  <si>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</si>
  <si>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</si>
  <si>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</si>
  <si>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</si>
  <si>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</si>
  <si>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</si>
  <si>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</si>
  <si>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</si>
  <si>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</si>
  <si>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</si>
  <si>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</si>
  <si>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</si>
  <si>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</si>
  <si>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</si>
  <si>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</si>
  <si>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</si>
  <si>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</si>
  <si>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</si>
  <si>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</si>
  <si>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</si>
  <si>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</si>
  <si>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</si>
  <si>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</si>
  <si>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</si>
  <si>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</si>
  <si>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</si>
  <si>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</si>
  <si>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</si>
  <si>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</si>
  <si>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</si>
  <si>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</si>
  <si>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</si>
  <si>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</si>
  <si>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</si>
  <si>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</si>
  <si>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</si>
  <si>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</si>
  <si>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</si>
  <si>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</si>
  <si>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</si>
  <si>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</si>
  <si>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</si>
  <si>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</si>
  <si>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</si>
  <si>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</si>
  <si>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</si>
  <si>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</si>
  <si>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</si>
  <si>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</si>
  <si>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</si>
  <si>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</si>
  <si>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</si>
  <si>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</si>
  <si>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</si>
  <si>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</si>
  <si>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</si>
  <si>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</si>
  <si>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</si>
  <si>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</si>
  <si>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</si>
  <si>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</si>
  <si>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</si>
  <si>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</si>
  <si>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</si>
  <si>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</si>
  <si>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</si>
  <si>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</si>
  <si>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</si>
  <si>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</si>
  <si>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</si>
  <si>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</si>
  <si>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</si>
  <si>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</si>
  <si>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</si>
  <si>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</si>
  <si>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</si>
  <si>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</si>
  <si>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</si>
  <si>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</si>
  <si>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</si>
  <si>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</si>
  <si>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</si>
  <si>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</si>
  <si>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</si>
  <si>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</si>
  <si>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</si>
  <si>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</si>
  <si>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</si>
  <si>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</si>
  <si>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</si>
  <si>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</si>
  <si>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</si>
  <si>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</si>
  <si>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</si>
  <si>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</si>
  <si>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</si>
  <si>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</si>
  <si>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</si>
  <si>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</si>
  <si>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</si>
  <si>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</si>
  <si>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</si>
  <si>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</si>
  <si>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</si>
  <si>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</si>
  <si>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</si>
  <si>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</si>
  <si>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</si>
  <si>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</si>
  <si>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</si>
  <si>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</si>
  <si>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</si>
  <si>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</si>
  <si>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</si>
  <si>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</si>
  <si>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</si>
  <si>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</si>
  <si>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</si>
  <si>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</si>
  <si>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</si>
  <si>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</si>
  <si>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</si>
  <si>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</si>
  <si>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</si>
  <si>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</si>
  <si>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</si>
  <si>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</si>
  <si>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</si>
  <si>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</si>
  <si>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</si>
  <si>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</si>
  <si>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</si>
  <si>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</si>
  <si>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</si>
  <si>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</si>
  <si>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</si>
  <si>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</si>
  <si>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</si>
  <si>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</si>
  <si>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</si>
  <si>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</si>
  <si>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</si>
  <si>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</si>
  <si>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</si>
  <si>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</si>
  <si>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</si>
  <si>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</si>
  <si>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</si>
  <si>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</si>
  <si>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</si>
  <si>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</si>
  <si>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</si>
  <si>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</si>
  <si>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</si>
  <si>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</si>
  <si>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</si>
  <si>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</si>
  <si>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</si>
  <si>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</si>
  <si>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</si>
  <si>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</si>
  <si>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</si>
  <si>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</si>
  <si>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</si>
  <si>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</si>
  <si>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</si>
  <si>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</si>
  <si>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</si>
  <si>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</si>
  <si>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</si>
  <si>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</si>
  <si>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</si>
  <si>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</si>
  <si>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</si>
  <si>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</si>
  <si>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</si>
  <si>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</si>
  <si>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</si>
  <si>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</si>
  <si>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</si>
  <si>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</si>
  <si>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</si>
  <si>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</si>
  <si>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</si>
  <si>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</si>
  <si>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</si>
  <si>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</si>
  <si>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</si>
  <si>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</si>
  <si>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</si>
  <si>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</si>
  <si>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</si>
  <si>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</si>
  <si>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</si>
  <si>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</si>
  <si>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</si>
  <si>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</si>
  <si>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</si>
  <si>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</si>
  <si>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</si>
  <si>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</si>
  <si>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</si>
  <si>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</si>
  <si>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</si>
  <si>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</si>
  <si>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</si>
  <si>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</si>
  <si>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</si>
  <si>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</si>
  <si>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</si>
  <si>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</si>
  <si>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</si>
  <si>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</si>
  <si>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</si>
  <si>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</si>
  <si>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</si>
  <si>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</si>
  <si>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</si>
  <si>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</si>
  <si>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</si>
  <si>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</si>
  <si>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</si>
  <si>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</si>
  <si>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</si>
  <si>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</si>
  <si>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</si>
  <si>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</si>
  <si>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</si>
  <si>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</si>
  <si>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</si>
  <si>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</si>
  <si>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</si>
  <si>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</si>
  <si>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</si>
  <si>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</si>
  <si>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</si>
  <si>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</si>
  <si>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</si>
  <si>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</si>
  <si>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</si>
  <si>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</si>
  <si>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</si>
  <si>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</si>
  <si>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</si>
  <si>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</si>
  <si>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</si>
  <si>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</si>
  <si>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</si>
  <si>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</si>
  <si>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</si>
  <si>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</si>
  <si>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</si>
  <si>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</si>
  <si>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</si>
  <si>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</si>
  <si>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</si>
  <si>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</si>
  <si>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</si>
  <si>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</si>
  <si>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</si>
  <si>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</si>
  <si>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</si>
  <si>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</si>
  <si>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</si>
  <si>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</si>
  <si>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</si>
  <si>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</si>
  <si>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</si>
  <si>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</si>
  <si>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</si>
  <si>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</si>
  <si>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</si>
  <si>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</si>
  <si>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</si>
  <si>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</si>
  <si>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</si>
  <si>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</si>
  <si>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</si>
  <si>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</si>
  <si>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</si>
  <si>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</si>
  <si>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</si>
  <si>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</si>
  <si>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</si>
  <si>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</si>
  <si>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</si>
  <si>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</si>
  <si>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</si>
  <si>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</si>
  <si>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</si>
  <si>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</si>
  <si>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</si>
  <si>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</si>
  <si>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</si>
  <si>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</si>
  <si>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</si>
  <si>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</si>
  <si>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</si>
  <si>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</si>
  <si>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</si>
  <si>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</si>
  <si>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</si>
  <si>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</si>
  <si>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</si>
  <si>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</si>
  <si>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</si>
  <si>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</si>
  <si>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</si>
  <si>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</si>
  <si>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</si>
  <si>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</si>
  <si>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</si>
  <si>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</si>
  <si>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</si>
  <si>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</si>
  <si>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</si>
  <si>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</si>
  <si>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</si>
  <si>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</si>
  <si>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</si>
  <si>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</si>
  <si>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</si>
  <si>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</si>
  <si>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</si>
  <si>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</si>
  <si>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</si>
  <si>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</si>
  <si>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</si>
  <si>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</si>
  <si>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</si>
  <si>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</si>
  <si>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</si>
  <si>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</si>
  <si>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</si>
  <si>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</si>
  <si>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</si>
  <si>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</si>
  <si>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</si>
  <si>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</si>
  <si>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</si>
  <si>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</si>
  <si>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</si>
  <si>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</si>
  <si>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</si>
  <si>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</si>
  <si>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</si>
  <si>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</si>
  <si>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</si>
  <si>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</si>
  <si>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</si>
  <si>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</si>
  <si>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</si>
  <si>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</si>
  <si>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</si>
  <si>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</si>
  <si>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</si>
  <si>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</si>
  <si>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</si>
  <si>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</si>
  <si>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</si>
  <si>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</si>
  <si>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</si>
  <si>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</si>
  <si>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</si>
  <si>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</si>
  <si>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</si>
  <si>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</si>
  <si>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</si>
  <si>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</si>
  <si>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</si>
  <si>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</si>
  <si>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</si>
  <si>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</si>
  <si>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</si>
  <si>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</si>
  <si>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</si>
  <si>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</si>
  <si>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</si>
  <si>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</si>
  <si>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</si>
  <si>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</si>
  <si>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</si>
  <si>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</si>
  <si>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</si>
  <si>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</si>
  <si>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</si>
  <si>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</si>
  <si>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</si>
  <si>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</si>
  <si>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</si>
  <si>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</si>
  <si>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</si>
  <si>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</si>
  <si>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</si>
  <si>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</si>
  <si>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</si>
  <si>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</si>
  <si>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</si>
  <si>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</si>
  <si>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</si>
  <si>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</si>
  <si>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</si>
  <si>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</si>
  <si>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</si>
  <si>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</si>
  <si>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</si>
  <si>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</si>
  <si>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</si>
  <si>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</si>
  <si>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</si>
  <si>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</si>
  <si>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</si>
  <si>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</si>
  <si>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</si>
  <si>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</si>
  <si>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</si>
  <si>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</si>
  <si>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</si>
  <si>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</si>
  <si>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</si>
  <si>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</si>
  <si>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</si>
  <si>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</si>
  <si>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</si>
  <si>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</si>
  <si>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</si>
  <si>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</si>
  <si>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</si>
  <si>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</si>
  <si>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</si>
  <si>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</si>
  <si>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</si>
  <si>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</si>
  <si>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</si>
  <si>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</si>
  <si>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</si>
  <si>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</si>
  <si>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</si>
  <si>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</si>
  <si>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</si>
  <si>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</si>
  <si>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</si>
  <si>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</si>
  <si>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</si>
  <si>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</si>
  <si>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</si>
  <si>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</si>
  <si>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</si>
  <si>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</si>
  <si>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</si>
  <si>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</si>
  <si>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</si>
  <si>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</si>
  <si>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</si>
  <si>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</si>
  <si>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</si>
  <si>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</si>
  <si>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</si>
  <si>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</si>
  <si>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</si>
  <si>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</si>
  <si>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</si>
  <si>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</si>
  <si>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</si>
  <si>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</si>
  <si>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</si>
  <si>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</si>
  <si>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</si>
  <si>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</si>
  <si>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</si>
  <si>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</si>
  <si>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</si>
  <si>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</si>
  <si>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</si>
  <si>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</si>
  <si>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</si>
  <si>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</si>
  <si>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</si>
  <si>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</si>
  <si>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</si>
  <si>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</si>
  <si>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</si>
  <si>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</si>
  <si>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</si>
  <si>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</si>
  <si>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</si>
  <si>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</si>
  <si>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</si>
  <si>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</si>
  <si>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</si>
  <si>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</si>
  <si>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</si>
  <si>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</si>
  <si>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</si>
  <si>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</si>
  <si>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</si>
  <si>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</si>
  <si>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</si>
  <si>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</si>
  <si>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</si>
  <si>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</si>
  <si>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</si>
  <si>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</si>
  <si>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</si>
  <si>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</si>
  <si>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</si>
  <si>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</si>
  <si>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</si>
  <si>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</si>
  <si>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</si>
  <si>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</si>
  <si>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</si>
  <si>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</si>
  <si>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</si>
  <si>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</si>
  <si>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</si>
  <si>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</si>
  <si>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</si>
  <si>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</si>
  <si>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</si>
  <si>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</si>
  <si>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</si>
  <si>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</si>
  <si>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</si>
  <si>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</si>
  <si>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</si>
  <si>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</si>
  <si>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</si>
  <si>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</si>
  <si>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</si>
  <si>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</si>
  <si>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</si>
  <si>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</si>
  <si>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</si>
  <si>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</si>
  <si>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</si>
  <si>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</si>
  <si>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</si>
  <si>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</si>
  <si>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</si>
  <si>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</si>
  <si>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</si>
  <si>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</si>
  <si>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</si>
  <si>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</si>
  <si>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</si>
  <si>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</si>
  <si>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</si>
  <si>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</si>
  <si>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</si>
  <si>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</si>
  <si>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</si>
  <si>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</si>
  <si>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</si>
  <si>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</si>
  <si>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</si>
  <si>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</si>
  <si>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</si>
  <si>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</si>
  <si>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</si>
  <si>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</si>
  <si>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</si>
  <si>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</si>
  <si>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</si>
  <si>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</si>
  <si>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</si>
  <si>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</si>
  <si>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</si>
  <si>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</si>
  <si>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</si>
  <si>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</si>
  <si>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</si>
  <si>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</si>
  <si>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</si>
  <si>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</si>
  <si>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</si>
  <si>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</si>
  <si>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</si>
  <si>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</si>
  <si>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</si>
  <si>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</si>
  <si>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</si>
  <si>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</si>
  <si>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</si>
  <si>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</si>
  <si>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</si>
  <si>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</si>
  <si>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</si>
  <si>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</si>
  <si>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</si>
  <si>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</si>
  <si>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</si>
  <si>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</si>
  <si>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</si>
  <si>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</si>
  <si>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</si>
  <si>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</si>
  <si>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</si>
  <si>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</si>
  <si>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</si>
  <si>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</si>
  <si>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</si>
  <si>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</si>
  <si>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</si>
  <si>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</si>
  <si>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</si>
  <si>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</si>
  <si>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</si>
  <si>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</si>
  <si>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</si>
  <si>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</si>
  <si>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</si>
  <si>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</si>
  <si>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</si>
  <si>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</si>
  <si>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</si>
  <si>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</si>
  <si>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</si>
  <si>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</si>
  <si>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</si>
  <si>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</si>
  <si>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</si>
  <si>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</si>
  <si>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</si>
  <si>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</si>
  <si>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</si>
  <si>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</si>
  <si>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</si>
  <si>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</si>
  <si>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</si>
  <si>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</si>
  <si>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</si>
  <si>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</si>
  <si>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</si>
  <si>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</si>
  <si>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</si>
  <si>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</si>
  <si>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</si>
  <si>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</si>
  <si>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</si>
  <si>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</si>
  <si>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</si>
  <si>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</si>
  <si>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</si>
  <si>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</si>
  <si>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</si>
  <si>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</si>
  <si>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</si>
  <si>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</si>
  <si>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</si>
  <si>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</si>
  <si>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</si>
  <si>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</si>
  <si>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</si>
  <si>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</si>
  <si>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</si>
  <si>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</si>
  <si>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</si>
  <si>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</si>
  <si>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</si>
  <si>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</si>
  <si>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</si>
  <si>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</si>
  <si>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</si>
  <si>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</si>
  <si>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</si>
  <si>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</si>
  <si>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</si>
  <si>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</si>
  <si>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</si>
  <si>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</si>
  <si>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</si>
  <si>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</si>
  <si>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</si>
  <si>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</si>
  <si>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</si>
  <si>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</si>
  <si>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</si>
  <si>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</si>
  <si>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</si>
  <si>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</si>
  <si>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</si>
  <si>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</si>
  <si>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</si>
  <si>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</si>
  <si>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</si>
  <si>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</si>
  <si>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</si>
  <si>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</si>
  <si>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</si>
  <si>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</si>
  <si>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</si>
  <si>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</si>
  <si>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</si>
  <si>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</si>
  <si>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</si>
  <si>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</si>
  <si>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</si>
  <si>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</si>
  <si>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</si>
  <si>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</si>
  <si>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</si>
  <si>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</si>
  <si>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</si>
  <si>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</si>
  <si>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</si>
  <si>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</si>
  <si>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</si>
  <si>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</si>
  <si>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</si>
  <si>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</si>
  <si>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</si>
  <si>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</si>
  <si>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</si>
  <si>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</si>
  <si>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</si>
  <si>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</si>
  <si>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</si>
  <si>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</si>
  <si>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</si>
  <si>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</si>
  <si>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</si>
  <si>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</si>
  <si>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</si>
  <si>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</si>
  <si>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</si>
  <si>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</si>
  <si>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</si>
  <si>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</si>
  <si>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</si>
  <si>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</si>
  <si>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</si>
  <si>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</si>
  <si>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</si>
  <si>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</si>
  <si>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</si>
  <si>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</si>
  <si>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</si>
  <si>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</si>
  <si>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</si>
  <si>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</si>
  <si>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</si>
  <si>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</si>
  <si>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</si>
  <si>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</si>
  <si>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</si>
  <si>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</si>
  <si>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</si>
  <si>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</si>
  <si>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</si>
  <si>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</si>
  <si>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</si>
  <si>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</si>
  <si>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</si>
  <si>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</si>
  <si>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</si>
  <si>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</si>
  <si>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</si>
  <si>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</si>
  <si>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</si>
  <si>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</si>
  <si>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</si>
  <si>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</si>
  <si>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</si>
  <si>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</si>
  <si>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</si>
  <si>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</si>
  <si>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</si>
  <si>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</si>
  <si>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</si>
  <si>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</si>
  <si>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</si>
  <si>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</si>
  <si>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</si>
  <si>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</si>
  <si>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</si>
  <si>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</si>
  <si>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</si>
  <si>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</si>
  <si>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</si>
  <si>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</si>
  <si>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</si>
  <si>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</si>
  <si>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</si>
  <si>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</si>
  <si>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</si>
  <si>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</si>
  <si>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</si>
  <si>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</si>
  <si>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</si>
  <si>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</si>
  <si>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</si>
  <si>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</si>
  <si>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</si>
  <si>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</si>
  <si>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</si>
  <si>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</si>
  <si>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</si>
  <si>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</si>
  <si>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</si>
  <si>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</si>
  <si>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</si>
  <si>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</si>
  <si>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</si>
  <si>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</si>
  <si>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</si>
  <si>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</si>
  <si>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</si>
  <si>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</si>
  <si>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</si>
  <si>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</si>
  <si>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</si>
  <si>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</si>
  <si>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</si>
  <si>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</si>
  <si>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</si>
  <si>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</si>
  <si>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</si>
  <si>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</si>
  <si>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</si>
  <si>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</si>
  <si>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</si>
  <si>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</si>
  <si>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</si>
  <si>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</si>
  <si>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</si>
  <si>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</si>
  <si>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</si>
  <si>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</si>
  <si>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</si>
  <si>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</si>
  <si>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</si>
  <si>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</si>
  <si>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</si>
  <si>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</si>
  <si>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</si>
  <si>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</si>
  <si>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</si>
  <si>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</si>
  <si>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</si>
  <si>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</si>
  <si>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</si>
  <si>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</si>
  <si>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</si>
  <si>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</si>
  <si>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</si>
  <si>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</si>
  <si>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</si>
  <si>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</si>
  <si>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</si>
  <si>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</si>
  <si>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</si>
  <si>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</si>
  <si>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</si>
  <si>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</si>
  <si>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</si>
  <si>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</si>
  <si>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</si>
  <si>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</si>
  <si>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</si>
  <si>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</si>
  <si>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</si>
  <si>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</si>
  <si>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</si>
  <si>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</si>
  <si>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</si>
  <si>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</si>
  <si>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</si>
  <si>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</si>
  <si>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</si>
  <si>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</si>
  <si>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</si>
  <si>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</si>
  <si>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</si>
  <si>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</si>
  <si>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</si>
  <si>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</si>
  <si>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</si>
  <si>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</si>
  <si>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</si>
  <si>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</si>
  <si>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</si>
  <si>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</si>
  <si>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</si>
  <si>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</si>
  <si>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</si>
  <si>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</si>
  <si>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</si>
  <si>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</si>
  <si>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</si>
  <si>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</si>
  <si>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</si>
  <si>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</si>
  <si>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</si>
  <si>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</si>
  <si>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</si>
  <si>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</si>
  <si>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</si>
  <si>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</si>
  <si>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</si>
  <si>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</si>
  <si>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</si>
  <si>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</si>
  <si>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</si>
  <si>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</si>
  <si>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</si>
  <si>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</si>
  <si>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</si>
  <si>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</si>
  <si>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</si>
  <si>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</si>
  <si>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</si>
  <si>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</si>
  <si>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</si>
  <si>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</si>
  <si>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</si>
  <si>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</si>
  <si>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</si>
  <si>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</si>
  <si>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</si>
  <si>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</si>
  <si>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</si>
  <si>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</si>
  <si>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</si>
  <si>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</si>
  <si>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</si>
  <si>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</si>
  <si>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</si>
  <si>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</si>
  <si>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</si>
  <si>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</si>
  <si>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</si>
  <si>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</si>
  <si>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</si>
  <si>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</si>
  <si>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</si>
  <si>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</si>
  <si>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</si>
  <si>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</si>
  <si>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</si>
  <si>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</si>
  <si>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</si>
  <si>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</si>
  <si>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</si>
  <si>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</si>
  <si>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</si>
  <si>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</si>
  <si>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</si>
  <si>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</si>
  <si>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</si>
  <si>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</si>
  <si>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</si>
  <si>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</si>
  <si>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</si>
  <si>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</si>
  <si>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</si>
  <si>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</si>
  <si>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</si>
  <si>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</si>
  <si>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</si>
  <si>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</si>
  <si>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</si>
  <si>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</si>
  <si>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</si>
  <si>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</si>
  <si>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</si>
  <si>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</si>
  <si>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</si>
  <si>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</si>
  <si>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</si>
  <si>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</si>
  <si>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</si>
  <si>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</si>
  <si>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</si>
  <si>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</si>
  <si>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</si>
  <si>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</si>
  <si>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</si>
  <si>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</si>
  <si>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</si>
  <si>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</si>
  <si>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</si>
  <si>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</si>
  <si>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</si>
  <si>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</si>
  <si>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</si>
  <si>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</si>
  <si>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</si>
  <si>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</si>
  <si>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</si>
  <si>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</si>
  <si>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</si>
  <si>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</si>
  <si>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</si>
  <si>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</si>
  <si>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</si>
  <si>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</si>
  <si>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</si>
  <si>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</si>
  <si>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</si>
  <si>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</si>
  <si>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</si>
  <si>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</si>
  <si>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</si>
  <si>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</si>
  <si>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</si>
  <si>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</si>
  <si>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</si>
  <si>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</si>
  <si>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</si>
  <si>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</si>
  <si>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</si>
  <si>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</si>
  <si>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</si>
  <si>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</si>
  <si>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</si>
  <si>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</si>
  <si>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</si>
  <si>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</si>
  <si>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</si>
  <si>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</si>
  <si>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</si>
  <si>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</si>
  <si>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</si>
  <si>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</si>
  <si>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</si>
  <si>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</si>
  <si>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</si>
  <si>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</si>
  <si>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</si>
  <si>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</si>
  <si>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</si>
  <si>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</si>
  <si>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</si>
  <si>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</si>
  <si>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</si>
  <si>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</si>
  <si>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</si>
  <si>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</si>
  <si>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</si>
  <si>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</si>
  <si>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</si>
  <si>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</si>
  <si>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</si>
  <si>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</si>
  <si>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</si>
  <si>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</si>
  <si>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</si>
  <si>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</si>
  <si>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</si>
  <si>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</si>
  <si>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</si>
  <si>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</si>
  <si>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</si>
  <si>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</si>
  <si>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</si>
  <si>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</si>
  <si>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</si>
  <si>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</si>
  <si>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</si>
  <si>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</si>
  <si>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</si>
  <si>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</si>
  <si>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</si>
  <si>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</si>
  <si>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</si>
  <si>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</si>
  <si>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</si>
  <si>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</si>
  <si>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</si>
  <si>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</si>
  <si>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</si>
  <si>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</si>
  <si>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</si>
  <si>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</si>
  <si>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</si>
  <si>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</si>
  <si>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</si>
  <si>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</si>
  <si>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</si>
  <si>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</si>
  <si>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</si>
  <si>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</si>
  <si>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</si>
  <si>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</si>
  <si>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</si>
  <si>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</si>
  <si>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</si>
  <si>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</si>
  <si>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</si>
  <si>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</si>
  <si>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</si>
  <si>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</si>
  <si>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</si>
  <si>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</si>
  <si>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</si>
  <si>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</si>
  <si>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</si>
  <si>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</si>
  <si>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</si>
  <si>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</si>
  <si>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</si>
  <si>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</si>
  <si>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</si>
  <si>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</si>
  <si>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</si>
  <si>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</si>
  <si>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</si>
  <si>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</si>
  <si>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</si>
  <si>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</si>
  <si>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</si>
  <si>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</si>
  <si>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</si>
  <si>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</si>
  <si>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</si>
  <si>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</si>
  <si>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</si>
  <si>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</si>
  <si>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</si>
  <si>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</si>
  <si>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</si>
  <si>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</si>
  <si>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</si>
  <si>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</si>
  <si>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</si>
  <si>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</si>
  <si>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</si>
  <si>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</si>
  <si>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</si>
  <si>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</si>
  <si>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</si>
  <si>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</si>
  <si>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</si>
  <si>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</si>
  <si>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</si>
  <si>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</si>
  <si>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</si>
  <si>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</si>
  <si>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</si>
  <si>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</si>
  <si>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</si>
  <si>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</si>
  <si>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</si>
  <si>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</si>
  <si>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</si>
  <si>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</si>
  <si>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</si>
  <si>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</si>
  <si>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</si>
  <si>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</si>
  <si>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</si>
  <si>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</si>
  <si>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</si>
  <si>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</si>
  <si>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</si>
  <si>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</si>
  <si>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</si>
  <si>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</si>
  <si>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</si>
  <si>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</si>
  <si>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</si>
  <si>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</si>
  <si>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</si>
  <si>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</si>
  <si>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</si>
  <si>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</si>
  <si>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</si>
  <si>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</si>
  <si>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</si>
  <si>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</si>
  <si>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</si>
  <si>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</si>
  <si>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</si>
  <si>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</si>
  <si>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</si>
  <si>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</si>
  <si>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</si>
  <si>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</si>
  <si>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</si>
  <si>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</si>
  <si>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</si>
  <si>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</si>
  <si>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</si>
  <si>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</si>
  <si>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</si>
  <si>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</si>
  <si>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</si>
  <si>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</si>
  <si>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</si>
  <si>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</si>
  <si>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</si>
  <si>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</si>
  <si>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</si>
  <si>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</si>
  <si>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</si>
  <si>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</si>
  <si>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</si>
  <si>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</si>
  <si>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</si>
  <si>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</si>
  <si>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</si>
  <si>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</si>
  <si>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</si>
  <si>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</si>
  <si>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</si>
  <si>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</si>
  <si>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</si>
  <si>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</si>
  <si>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</si>
  <si>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</si>
  <si>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</si>
  <si>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</si>
  <si>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</si>
  <si>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</si>
  <si>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</si>
  <si>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</si>
  <si>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</si>
  <si>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</si>
  <si>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</si>
  <si>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</si>
  <si>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</si>
  <si>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</si>
  <si>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</si>
  <si>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</si>
  <si>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</si>
  <si>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</si>
  <si>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</si>
  <si>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</si>
  <si>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</si>
  <si>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</si>
  <si>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</si>
  <si>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</si>
  <si>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</si>
  <si>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</si>
  <si>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</si>
  <si>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</si>
  <si>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</si>
  <si>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</si>
  <si>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</si>
  <si>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</si>
  <si>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</si>
  <si>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</si>
  <si>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</si>
  <si>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</si>
  <si>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</si>
  <si>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</si>
  <si>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</si>
  <si>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</si>
  <si>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</si>
  <si>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</si>
  <si>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</si>
  <si>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</si>
  <si>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</si>
  <si>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</si>
  <si>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</si>
  <si>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</si>
  <si>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</si>
  <si>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</si>
  <si>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</si>
  <si>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</si>
  <si>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</si>
  <si>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</si>
  <si>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</si>
  <si>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</si>
  <si>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</si>
  <si>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</si>
  <si>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</si>
  <si>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</si>
  <si>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</si>
  <si>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</si>
  <si>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</si>
  <si>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</si>
  <si>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</si>
  <si>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</si>
  <si>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</si>
  <si>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</si>
  <si>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</si>
  <si>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</si>
  <si>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</si>
  <si>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</si>
  <si>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</si>
  <si>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</si>
  <si>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</si>
  <si>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</si>
  <si>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</si>
  <si>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</si>
  <si>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</si>
  <si>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</si>
  <si>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</si>
  <si>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</si>
  <si>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</si>
  <si>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</si>
  <si>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</si>
  <si>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</si>
  <si>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</si>
  <si>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</si>
  <si>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</si>
  <si>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</si>
  <si>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</si>
  <si>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</si>
  <si>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</si>
  <si>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</si>
  <si>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</si>
  <si>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</si>
  <si>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</si>
  <si>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</si>
  <si>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</si>
  <si>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</si>
  <si>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</si>
  <si>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</si>
  <si>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</si>
  <si>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</si>
  <si>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</si>
  <si>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</si>
  <si>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</si>
  <si>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</si>
  <si>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</si>
  <si>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</si>
  <si>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</si>
  <si>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</si>
  <si>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</si>
  <si>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</si>
  <si>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</si>
  <si>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</si>
  <si>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</si>
  <si>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</si>
  <si>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</si>
  <si>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</si>
  <si>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</si>
  <si>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</si>
  <si>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</si>
  <si>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</si>
  <si>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</si>
  <si>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</si>
  <si>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</si>
  <si>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</si>
  <si>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</si>
  <si>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</si>
  <si>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</si>
  <si>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</si>
  <si>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</si>
  <si>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</si>
  <si>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</si>
  <si>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</si>
  <si>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</si>
  <si>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</si>
  <si>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</si>
  <si>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</si>
  <si>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</si>
  <si>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</si>
  <si>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</si>
  <si>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</si>
  <si>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</si>
  <si>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</si>
  <si>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</si>
  <si>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</si>
  <si>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</si>
  <si>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</si>
  <si>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</si>
  <si>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</si>
  <si>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</si>
  <si>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</si>
  <si>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</si>
  <si>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</si>
  <si>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</si>
  <si>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</si>
  <si>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</si>
  <si>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</si>
  <si>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</si>
  <si>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</si>
  <si>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</si>
  <si>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</si>
  <si>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</si>
  <si>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</si>
  <si>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</si>
  <si>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</si>
  <si>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</si>
  <si>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</si>
  <si>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</si>
  <si>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</si>
  <si>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</si>
  <si>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</si>
  <si>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</si>
  <si>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</si>
  <si>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</si>
  <si>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</si>
  <si>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</si>
  <si>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</si>
  <si>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</si>
  <si>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</si>
  <si>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</si>
  <si>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</si>
  <si>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</si>
  <si>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</si>
  <si>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</si>
  <si>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</si>
  <si>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</si>
  <si>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</si>
  <si>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</si>
  <si>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</si>
  <si>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</si>
  <si>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</si>
  <si>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</si>
  <si>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</si>
  <si>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</si>
  <si>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</si>
  <si>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</si>
  <si>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</si>
  <si>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</si>
  <si>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</si>
  <si>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</si>
  <si>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</si>
  <si>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</si>
  <si>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</si>
  <si>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</si>
  <si>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</si>
  <si>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</si>
  <si>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</si>
  <si>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</si>
  <si>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</si>
  <si>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</si>
  <si>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</si>
  <si>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</si>
  <si>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</si>
  <si>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</si>
  <si>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</si>
  <si>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</si>
  <si>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</si>
  <si>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</si>
  <si>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</si>
  <si>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</si>
  <si>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</si>
  <si>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</si>
  <si>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</si>
  <si>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</si>
  <si>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</si>
  <si>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</si>
  <si>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</si>
  <si>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</si>
  <si>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</si>
  <si>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</si>
  <si>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</si>
  <si>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</si>
  <si>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</si>
  <si>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</si>
  <si>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</si>
  <si>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</si>
  <si>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</si>
  <si>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</si>
  <si>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</si>
  <si>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</si>
  <si>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</si>
  <si>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</si>
  <si>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</si>
  <si>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</si>
  <si>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</si>
  <si>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</si>
  <si>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</si>
  <si>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</si>
  <si>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</si>
  <si>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</si>
  <si>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</si>
  <si>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</si>
  <si>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</si>
  <si>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</si>
  <si>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</si>
  <si>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</si>
  <si>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</si>
  <si>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</si>
  <si>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</si>
  <si>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</si>
  <si>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</si>
  <si>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</si>
  <si>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</si>
  <si>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</si>
  <si>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</si>
  <si>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</si>
  <si>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</si>
  <si>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</si>
  <si>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</si>
  <si>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</si>
  <si>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</si>
  <si>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</si>
  <si>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</si>
  <si>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</si>
  <si>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</si>
  <si>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</si>
  <si>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</si>
  <si>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</si>
  <si>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</si>
  <si>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</si>
  <si>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</si>
  <si>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</si>
  <si>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</si>
  <si>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</si>
  <si>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</si>
  <si>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</si>
  <si>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</si>
  <si>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</si>
  <si>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</si>
  <si>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</si>
  <si>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</si>
  <si>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</si>
  <si>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</si>
  <si>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</si>
  <si>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</si>
  <si>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</si>
  <si>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</si>
  <si>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</si>
  <si>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</si>
  <si>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</si>
  <si>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</si>
  <si>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</si>
  <si>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</si>
  <si>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</si>
  <si>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</si>
  <si>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</si>
  <si>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</si>
  <si>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</si>
  <si>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</si>
  <si>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</si>
  <si>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</si>
  <si>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</si>
  <si>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</si>
  <si>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</si>
  <si>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</si>
  <si>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</si>
  <si>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</si>
  <si>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</si>
  <si>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</si>
  <si>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</si>
  <si>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</si>
  <si>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</si>
  <si>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</si>
  <si>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</si>
  <si>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</si>
  <si>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</si>
  <si>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</si>
  <si>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</si>
  <si>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</si>
  <si>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</si>
  <si>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</si>
  <si>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</si>
  <si>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</si>
  <si>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</si>
  <si>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</si>
  <si>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</si>
  <si>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</si>
  <si>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</si>
  <si>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</si>
  <si>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</si>
  <si>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</si>
  <si>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</si>
  <si>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</si>
  <si>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</si>
  <si>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</si>
  <si>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</si>
  <si>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</si>
  <si>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</si>
  <si>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</si>
  <si>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</si>
  <si>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</si>
  <si>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</si>
  <si>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</si>
  <si>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</si>
  <si>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</si>
  <si>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</si>
  <si>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</si>
  <si>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</si>
  <si>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</si>
  <si>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</si>
  <si>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</si>
  <si>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</si>
  <si>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</si>
  <si>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</si>
  <si>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</si>
  <si>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</si>
  <si>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</si>
  <si>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</si>
  <si>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</si>
  <si>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</si>
  <si>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</si>
  <si>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</si>
  <si>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</si>
  <si>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</si>
  <si>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</si>
  <si>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</si>
  <si>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</si>
  <si>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</si>
  <si>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</si>
  <si>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</si>
  <si>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</si>
  <si>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</si>
  <si>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</si>
  <si>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</si>
  <si>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</si>
  <si>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</si>
  <si>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</si>
  <si>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</si>
  <si>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</si>
  <si>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</si>
  <si>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</si>
  <si>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</si>
  <si>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</si>
  <si>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</si>
  <si>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</si>
  <si>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</si>
  <si>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</si>
  <si>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</si>
  <si>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</si>
  <si>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</si>
  <si>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</si>
  <si>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</si>
  <si>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</si>
  <si>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</si>
  <si>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</si>
  <si>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</si>
  <si>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</si>
  <si>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</si>
  <si>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</si>
  <si>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</si>
  <si>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</si>
  <si>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</si>
  <si>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</si>
  <si>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</si>
  <si>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</si>
  <si>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</si>
  <si>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</si>
  <si>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</si>
  <si>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</si>
  <si>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</si>
  <si>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</si>
  <si>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</si>
  <si>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</si>
  <si>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</si>
  <si>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</si>
  <si>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</si>
  <si>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</si>
  <si>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</si>
  <si>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</si>
  <si>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</si>
  <si>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</si>
  <si>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</si>
  <si>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</si>
  <si>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</si>
  <si>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</si>
  <si>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</si>
  <si>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</si>
  <si>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</si>
  <si>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</si>
  <si>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</si>
  <si>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</si>
  <si>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</si>
  <si>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</si>
  <si>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</si>
  <si>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</si>
  <si>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</si>
  <si>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</si>
  <si>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</si>
  <si>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</si>
  <si>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</si>
  <si>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</si>
  <si>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</si>
  <si>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</si>
  <si>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</si>
  <si>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</si>
  <si>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</si>
  <si>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</si>
  <si>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</si>
  <si>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</si>
  <si>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</si>
  <si>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</si>
  <si>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</si>
  <si>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</si>
  <si>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</si>
  <si>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</si>
  <si>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</si>
  <si>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</si>
  <si>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</si>
  <si>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</si>
  <si>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</si>
  <si>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</si>
  <si>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</si>
  <si>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</si>
  <si>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</si>
  <si>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</si>
  <si>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</si>
  <si>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</si>
  <si>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</si>
  <si>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</si>
  <si>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</si>
  <si>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</si>
  <si>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</si>
  <si>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</si>
  <si>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</si>
  <si>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</si>
  <si>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</si>
  <si>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</si>
  <si>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</si>
  <si>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</si>
  <si>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</si>
  <si>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</si>
  <si>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</si>
  <si>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</si>
  <si>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</si>
  <si>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</si>
  <si>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</si>
  <si>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</si>
  <si>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</si>
  <si>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</si>
  <si>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</si>
  <si>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</si>
  <si>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</si>
  <si>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</si>
  <si>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</si>
  <si>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</si>
  <si>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</si>
  <si>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</si>
  <si>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</si>
  <si>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</si>
  <si>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</si>
  <si>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</si>
  <si>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</si>
  <si>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</si>
  <si>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</si>
  <si>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</si>
  <si>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</si>
  <si>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</si>
  <si>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</si>
  <si>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</si>
  <si>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</si>
  <si>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</si>
  <si>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</si>
  <si>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</si>
  <si>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</si>
  <si>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</si>
  <si>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</si>
  <si>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</si>
  <si>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</si>
  <si>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</si>
  <si>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</si>
  <si>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</si>
  <si>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</si>
  <si>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</si>
  <si>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</si>
  <si>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</si>
  <si>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</si>
  <si>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</si>
  <si>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</si>
  <si>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</si>
  <si>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</si>
  <si>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</si>
  <si>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</si>
  <si>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</si>
  <si>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</si>
  <si>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</si>
  <si>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</si>
  <si>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</si>
  <si>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</si>
  <si>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</si>
  <si>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</si>
  <si>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</si>
  <si>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</si>
  <si>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</si>
  <si>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</si>
  <si>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</si>
  <si>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</si>
  <si>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</si>
  <si>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</si>
  <si>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</si>
  <si>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</si>
  <si>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</si>
  <si>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</si>
  <si>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</si>
  <si>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</si>
  <si>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</si>
  <si>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</si>
  <si>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</si>
  <si>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</si>
  <si>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</si>
  <si>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</si>
  <si>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</si>
  <si>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</si>
  <si>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</si>
  <si>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</si>
  <si>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</si>
  <si>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</si>
  <si>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</si>
  <si>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</si>
  <si>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</si>
  <si>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</si>
  <si>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</si>
  <si>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</si>
  <si>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</si>
  <si>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</si>
  <si>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</si>
  <si>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</si>
  <si>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</si>
  <si>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</si>
  <si>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</si>
  <si>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</si>
  <si>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</si>
  <si>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</si>
  <si>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</si>
  <si>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</si>
  <si>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</si>
  <si>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</si>
  <si>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</si>
  <si>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</si>
  <si>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</si>
  <si>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</si>
  <si>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</si>
  <si>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</si>
  <si>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</si>
  <si>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</si>
  <si>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</si>
  <si>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</si>
  <si>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</si>
  <si>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</si>
  <si>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</si>
  <si>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</si>
  <si>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</si>
  <si>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</si>
  <si>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</si>
  <si>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</si>
  <si>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</si>
  <si>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</si>
  <si>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</si>
  <si>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</si>
  <si>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</si>
  <si>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</si>
  <si>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</si>
  <si>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</si>
  <si>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</si>
  <si>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</si>
  <si>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</si>
  <si>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</si>
  <si>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</si>
  <si>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</si>
  <si>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</si>
  <si>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</si>
  <si>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</si>
  <si>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</si>
  <si>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</si>
  <si>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</si>
  <si>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</si>
  <si>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</si>
  <si>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</si>
  <si>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</si>
  <si>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</si>
  <si>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</si>
  <si>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</si>
  <si>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</si>
  <si>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</si>
  <si>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</si>
  <si>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</si>
  <si>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</si>
  <si>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</si>
  <si>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</si>
  <si>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</si>
  <si>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</si>
  <si>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</si>
  <si>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</si>
  <si>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</si>
  <si>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</si>
  <si>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</si>
  <si>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</si>
  <si>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</si>
  <si>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</si>
  <si>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</si>
  <si>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</si>
  <si>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</si>
  <si>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</si>
  <si>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</si>
  <si>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</si>
  <si>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</si>
  <si>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</si>
  <si>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</si>
  <si>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</si>
  <si>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</si>
  <si>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</si>
  <si>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</si>
  <si>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</si>
  <si>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</si>
  <si>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</si>
  <si>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</si>
  <si>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</si>
  <si>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</si>
  <si>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</si>
  <si>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</si>
  <si>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</si>
  <si>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</si>
  <si>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</si>
  <si>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</si>
  <si>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</si>
  <si>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</si>
  <si>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</si>
  <si>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</si>
  <si>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</si>
  <si>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</si>
  <si>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</si>
  <si>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</si>
  <si>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</si>
  <si>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</si>
  <si>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</si>
  <si>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</si>
  <si>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</si>
  <si>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</si>
  <si>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</si>
  <si>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</si>
  <si>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</si>
  <si>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</si>
  <si>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</si>
  <si>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</si>
  <si>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</si>
  <si>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</si>
  <si>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</si>
  <si>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</si>
  <si>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</si>
  <si>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</si>
  <si>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</si>
  <si>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</si>
  <si>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</si>
  <si>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</si>
  <si>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</si>
  <si>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</si>
  <si>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</si>
  <si>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</si>
  <si>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</si>
  <si>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</si>
  <si>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</si>
  <si>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</si>
  <si>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</si>
  <si>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</si>
  <si>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</si>
  <si>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</si>
  <si>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</si>
  <si>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</si>
  <si>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</si>
  <si>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</si>
  <si>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</si>
  <si>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</si>
  <si>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</si>
  <si>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</si>
  <si>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</si>
  <si>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</si>
  <si>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</si>
  <si>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</si>
  <si>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</si>
  <si>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</si>
  <si>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</si>
  <si>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</si>
  <si>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</si>
  <si>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</si>
  <si>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</si>
  <si>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</si>
  <si>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</si>
  <si>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</si>
  <si>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</si>
  <si>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</si>
  <si>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</si>
  <si>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</si>
  <si>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</si>
  <si>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</si>
  <si>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</si>
  <si>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</si>
  <si>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</si>
  <si>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</si>
  <si>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</si>
  <si>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</si>
  <si>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</si>
  <si>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</si>
  <si>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</si>
  <si>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</si>
  <si>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</si>
  <si>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</si>
  <si>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</si>
  <si>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</si>
  <si>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</si>
  <si>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</si>
  <si>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</si>
  <si>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</si>
  <si>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</si>
  <si>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</si>
  <si>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</si>
  <si>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</si>
  <si>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</si>
  <si>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</si>
  <si>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</si>
  <si>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</si>
  <si>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</si>
  <si>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</si>
  <si>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</si>
  <si>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</si>
  <si>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</si>
  <si>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</si>
  <si>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</si>
  <si>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</si>
  <si>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</si>
  <si>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</si>
  <si>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</si>
  <si>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</si>
  <si>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</si>
  <si>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</si>
  <si>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</si>
  <si>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</si>
  <si>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</si>
  <si>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</si>
  <si>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</si>
  <si>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</si>
  <si>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</si>
  <si>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</si>
  <si>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</si>
  <si>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</si>
  <si>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</si>
  <si>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</si>
  <si>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</si>
  <si>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</si>
  <si>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</si>
  <si>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</si>
  <si>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</si>
  <si>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</si>
  <si>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</si>
  <si>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</si>
  <si>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</si>
  <si>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</si>
  <si>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</si>
  <si>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</si>
  <si>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</si>
  <si>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</si>
  <si>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</si>
  <si>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</si>
  <si>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</si>
  <si>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</si>
  <si>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</si>
  <si>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</si>
  <si>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</si>
  <si>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</si>
  <si>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</si>
  <si>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</si>
  <si>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</si>
  <si>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</si>
  <si>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</si>
  <si>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</si>
  <si>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</si>
  <si>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</si>
  <si>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</si>
  <si>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</si>
  <si>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</si>
  <si>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</si>
  <si>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</si>
  <si>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</si>
  <si>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</si>
  <si>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</si>
  <si>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</si>
  <si>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</si>
  <si>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</si>
  <si>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</si>
  <si>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</si>
  <si>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</si>
  <si>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</si>
  <si>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</si>
  <si>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</si>
  <si>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</si>
  <si>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</si>
  <si>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</si>
  <si>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</si>
  <si>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</si>
  <si>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</si>
  <si>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</si>
  <si>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</si>
  <si>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</si>
  <si>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</si>
  <si>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</si>
  <si>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</si>
  <si>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</si>
  <si>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</si>
  <si>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</si>
  <si>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</si>
  <si>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</si>
  <si>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</si>
  <si>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</si>
  <si>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</si>
  <si>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</si>
  <si>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</si>
  <si>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</si>
  <si>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</si>
  <si>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</si>
  <si>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</si>
  <si>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</si>
  <si>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</si>
  <si>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</si>
  <si>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</si>
  <si>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</si>
  <si>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</si>
  <si>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</si>
  <si>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</si>
  <si>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</si>
  <si>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</si>
  <si>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</si>
  <si>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</si>
  <si>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</si>
  <si>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</si>
  <si>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</si>
  <si>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</si>
  <si>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</si>
  <si>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</si>
  <si>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</si>
  <si>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</si>
  <si>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</si>
  <si>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</si>
  <si>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</si>
  <si>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</si>
  <si>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</si>
  <si>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</si>
  <si>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</si>
  <si>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</si>
  <si>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</si>
  <si>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</si>
  <si>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</si>
  <si>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</si>
  <si>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</si>
  <si>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</si>
  <si>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</si>
  <si>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</si>
  <si>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</si>
  <si>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</si>
  <si>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</si>
  <si>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</si>
  <si>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</si>
  <si>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</si>
  <si>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</si>
  <si>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</si>
  <si>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</si>
  <si>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</si>
  <si>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</si>
  <si>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</si>
  <si>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</si>
  <si>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</si>
  <si>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</si>
  <si>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</si>
  <si>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</si>
  <si>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</si>
  <si>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</si>
  <si>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</si>
  <si>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</si>
  <si>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</si>
  <si>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</si>
  <si>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</si>
  <si>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</si>
  <si>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</si>
  <si>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</si>
  <si>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</si>
  <si>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</si>
  <si>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</si>
  <si>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</si>
  <si>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</si>
  <si>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</si>
  <si>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</si>
  <si>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</si>
  <si>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</si>
  <si>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</si>
  <si>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</si>
  <si>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</si>
  <si>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</si>
  <si>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</si>
  <si>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</si>
  <si>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</si>
  <si>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</si>
  <si>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</si>
  <si>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</si>
  <si>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</si>
  <si>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</si>
  <si>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</si>
  <si>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</si>
  <si>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</si>
  <si>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</si>
  <si>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</si>
  <si>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</si>
  <si>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</si>
  <si>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</si>
  <si>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</si>
  <si>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</si>
  <si>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</si>
  <si>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</si>
  <si>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</si>
  <si>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</si>
  <si>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</si>
  <si>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</si>
  <si>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</si>
  <si>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</si>
  <si>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</si>
  <si>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</si>
  <si>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</si>
  <si>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</si>
  <si>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</si>
  <si>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</si>
  <si>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</si>
  <si>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</si>
  <si>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</si>
  <si>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</si>
  <si>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</si>
  <si>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</si>
  <si>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</si>
  <si>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</si>
  <si>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</si>
  <si>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</si>
  <si>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</si>
  <si>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</si>
  <si>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</si>
  <si>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</si>
  <si>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</si>
  <si>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</si>
  <si>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</si>
  <si>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</si>
  <si>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</si>
  <si>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</si>
  <si>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</si>
  <si>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</si>
  <si>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</si>
  <si>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</si>
  <si>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</si>
  <si>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</si>
  <si>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</si>
  <si>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</si>
  <si>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</si>
  <si>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</si>
  <si>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</si>
  <si>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</si>
  <si>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</si>
  <si>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</si>
  <si>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</si>
  <si>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</si>
  <si>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</si>
  <si>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</si>
  <si>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</si>
  <si>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</si>
  <si>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</si>
  <si>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</si>
  <si>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</si>
  <si>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</si>
  <si>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</si>
  <si>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</si>
  <si>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</si>
  <si>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</si>
  <si>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</si>
  <si>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</si>
  <si>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</si>
  <si>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</si>
  <si>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</si>
  <si>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</si>
  <si>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</si>
  <si>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</si>
  <si>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</si>
  <si>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</si>
  <si>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</si>
  <si>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</si>
  <si>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</si>
  <si>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</si>
  <si>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</si>
  <si>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</si>
  <si>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</si>
  <si>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</si>
  <si>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</si>
  <si>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</si>
  <si>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</si>
  <si>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</si>
  <si>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</si>
  <si>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</si>
  <si>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</si>
  <si>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</si>
  <si>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</si>
  <si>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</si>
  <si>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</si>
  <si>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</si>
  <si>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</si>
  <si>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</si>
  <si>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</si>
  <si>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</si>
  <si>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</si>
  <si>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</si>
  <si>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</si>
  <si>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</si>
  <si>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</si>
  <si>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</si>
  <si>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</si>
  <si>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</si>
  <si>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</si>
  <si>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</si>
  <si>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</si>
  <si>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</si>
  <si>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</si>
  <si>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</si>
  <si>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</si>
  <si>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</si>
  <si>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</si>
  <si>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</si>
  <si>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</si>
  <si>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</si>
  <si>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</si>
  <si>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</si>
  <si>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</si>
  <si>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</si>
  <si>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</si>
  <si>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</si>
  <si>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</si>
  <si>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</si>
  <si>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</si>
  <si>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</si>
  <si>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</si>
  <si>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</si>
  <si>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</si>
  <si>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</si>
  <si>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</si>
  <si>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</si>
  <si>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</si>
  <si>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</si>
  <si>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</si>
  <si>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</si>
  <si>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</si>
  <si>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</si>
  <si>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</si>
  <si>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</si>
  <si>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</si>
  <si>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</si>
  <si>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</si>
  <si>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</si>
  <si>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</si>
  <si>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</si>
  <si>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</si>
  <si>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</si>
  <si>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</si>
  <si>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</si>
  <si>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</si>
  <si>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</si>
  <si>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</si>
  <si>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</si>
  <si>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</si>
  <si>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</si>
  <si>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</si>
  <si>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</si>
  <si>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</si>
  <si>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</si>
  <si>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</si>
  <si>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</si>
  <si>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</si>
  <si>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</si>
  <si>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</si>
  <si>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</si>
  <si>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</si>
  <si>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</si>
  <si>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</si>
  <si>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</si>
  <si>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</si>
  <si>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</si>
  <si>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</si>
  <si>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</si>
  <si>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</si>
  <si>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</si>
  <si>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</si>
  <si>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</si>
  <si>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</si>
  <si>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</si>
  <si>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</si>
  <si>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</si>
  <si>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</si>
  <si>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</si>
  <si>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</si>
  <si>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</si>
  <si>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</si>
  <si>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</si>
  <si>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</si>
  <si>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</si>
  <si>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</si>
  <si>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</si>
  <si>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</si>
  <si>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</si>
  <si>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</si>
  <si>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</si>
  <si>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</si>
  <si>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</si>
  <si>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</si>
  <si>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</si>
  <si>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</si>
  <si>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</si>
  <si>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</si>
  <si>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</si>
  <si>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</si>
  <si>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</si>
  <si>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</si>
  <si>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</si>
  <si>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</si>
  <si>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</si>
  <si>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</si>
  <si>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</si>
  <si>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</si>
  <si>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</si>
  <si>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</si>
  <si>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</si>
  <si>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</si>
  <si>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</si>
  <si>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</si>
  <si>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</si>
  <si>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</si>
  <si>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</si>
  <si>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</si>
  <si>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</si>
  <si>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</si>
  <si>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</si>
  <si>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</si>
  <si>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</si>
  <si>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</si>
  <si>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</si>
  <si>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</si>
  <si>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</si>
  <si>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</si>
  <si>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</si>
  <si>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</si>
  <si>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</si>
  <si>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</si>
  <si>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</si>
  <si>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</si>
  <si>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</si>
  <si>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</si>
  <si>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</si>
  <si>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</si>
  <si>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</si>
  <si>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</si>
  <si>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</si>
  <si>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</si>
  <si>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</si>
  <si>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</si>
  <si>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</si>
  <si>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</si>
  <si>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</si>
  <si>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</si>
  <si>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</si>
  <si>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</si>
  <si>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</si>
  <si>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</si>
  <si>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</si>
  <si>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</si>
  <si>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</si>
  <si>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</si>
  <si>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</si>
  <si>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</si>
  <si>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</si>
  <si>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</si>
  <si>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</si>
  <si>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</si>
  <si>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</si>
  <si>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</si>
  <si>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</si>
  <si>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</si>
  <si>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</si>
  <si>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</si>
  <si>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</si>
  <si>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</si>
  <si>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</si>
  <si>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</si>
  <si>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</si>
  <si>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</si>
  <si>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</si>
  <si>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</si>
  <si>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</si>
  <si>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</si>
  <si>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</si>
  <si>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</si>
  <si>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</si>
  <si>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</si>
  <si>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</si>
  <si>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</si>
  <si>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</si>
  <si>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</si>
  <si>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</si>
  <si>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</si>
  <si>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</si>
  <si>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</si>
  <si>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</si>
  <si>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</si>
  <si>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</si>
  <si>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</si>
  <si>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</si>
  <si>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</si>
  <si>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</si>
  <si>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</si>
  <si>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</si>
  <si>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</si>
  <si>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</si>
  <si>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</si>
  <si>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</si>
  <si>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</si>
  <si>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</si>
  <si>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</si>
  <si>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</si>
  <si>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</si>
  <si>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</si>
  <si>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</si>
  <si>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</si>
  <si>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</si>
  <si>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</si>
  <si>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</si>
  <si>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</si>
  <si>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</si>
  <si>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</si>
  <si>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</si>
  <si>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</si>
  <si>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</si>
  <si>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</si>
  <si>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</si>
  <si>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</si>
  <si>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</si>
  <si>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</si>
  <si>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</si>
  <si>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</si>
  <si>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</si>
  <si>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</si>
  <si>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</si>
  <si>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</si>
  <si>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</si>
  <si>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</si>
  <si>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</si>
  <si>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</si>
  <si>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</si>
  <si>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</si>
  <si>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</si>
  <si>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</si>
  <si>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</si>
  <si>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</si>
  <si>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</si>
  <si>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</si>
  <si>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</si>
  <si>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</si>
  <si>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</si>
  <si>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</si>
  <si>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</si>
  <si>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</si>
  <si>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</si>
  <si>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</si>
  <si>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</si>
  <si>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</si>
  <si>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</si>
  <si>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</si>
  <si>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</si>
  <si>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</si>
  <si>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</si>
  <si>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</si>
  <si>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</si>
  <si>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</si>
  <si>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</si>
  <si>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</si>
  <si>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</si>
  <si>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</si>
  <si>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</si>
  <si>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</si>
  <si>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</si>
  <si>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</si>
  <si>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</si>
  <si>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</si>
  <si>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</si>
  <si>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</si>
  <si>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</si>
  <si>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</si>
  <si>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</si>
  <si>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</si>
  <si>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</si>
  <si>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</si>
  <si>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</si>
  <si>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</si>
  <si>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</si>
  <si>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</si>
  <si>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</si>
  <si>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</si>
  <si>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</si>
  <si>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</si>
  <si>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</si>
  <si>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</si>
  <si>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</si>
  <si>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</si>
  <si>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</si>
  <si>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</si>
  <si>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</si>
  <si>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</si>
  <si>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</si>
  <si>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</si>
  <si>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</si>
  <si>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</si>
  <si>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</si>
  <si>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</si>
  <si>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</si>
  <si>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</si>
  <si>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</si>
  <si>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</si>
  <si>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</si>
  <si>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</si>
  <si>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</si>
  <si>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</si>
  <si>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</si>
  <si>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</si>
  <si>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</si>
  <si>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</si>
  <si>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</si>
  <si>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</si>
  <si>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</si>
  <si>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</si>
  <si>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</si>
  <si>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</si>
  <si>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</si>
  <si>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</si>
  <si>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</si>
  <si>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</si>
  <si>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</si>
  <si>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</si>
  <si>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</si>
  <si>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</si>
  <si>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</si>
  <si>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</si>
  <si>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</si>
  <si>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</si>
  <si>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</si>
  <si>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</si>
  <si>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</si>
  <si>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</si>
  <si>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</si>
  <si>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</si>
  <si>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</si>
  <si>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</si>
  <si>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</si>
  <si>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</si>
  <si>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</si>
  <si>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</si>
  <si>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</si>
  <si>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</si>
  <si>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</si>
  <si>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</si>
  <si>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</si>
  <si>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</si>
  <si>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</si>
  <si>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</si>
  <si>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</si>
  <si>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</si>
  <si>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</si>
  <si>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</si>
  <si>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</si>
  <si>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</si>
  <si>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</si>
  <si>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</si>
  <si>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</si>
  <si>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</si>
  <si>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</si>
  <si>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</si>
  <si>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</si>
  <si>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</si>
  <si>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</si>
  <si>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</si>
  <si>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</si>
  <si>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</si>
  <si>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</si>
  <si>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</si>
  <si>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</si>
  <si>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</si>
  <si>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</si>
  <si>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</si>
  <si>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</si>
  <si>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</si>
  <si>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</si>
  <si>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</si>
  <si>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</si>
  <si>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</si>
  <si>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</si>
  <si>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</si>
  <si>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</si>
  <si>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</si>
  <si>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</si>
  <si>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</si>
  <si>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</si>
  <si>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</si>
  <si>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</si>
  <si>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</si>
  <si>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</si>
  <si>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</si>
  <si>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</si>
  <si>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</si>
  <si>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</si>
  <si>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</si>
  <si>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</si>
  <si>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</si>
  <si>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</si>
  <si>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</si>
  <si>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</si>
  <si>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</si>
  <si>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</si>
  <si>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</si>
  <si>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</si>
  <si>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</si>
  <si>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</si>
  <si>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</si>
  <si>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</si>
  <si>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</si>
  <si>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</si>
  <si>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</si>
  <si>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</si>
  <si>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</si>
  <si>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</si>
  <si>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</si>
  <si>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</si>
  <si>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</si>
  <si>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</si>
  <si>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</si>
  <si>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</si>
  <si>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</si>
  <si>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</si>
  <si>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</si>
  <si>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</si>
  <si>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</si>
  <si>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</si>
  <si>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</si>
  <si>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</si>
  <si>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</si>
  <si>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</si>
  <si>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</si>
  <si>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</si>
  <si>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</si>
  <si>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</si>
  <si>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</si>
  <si>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</si>
  <si>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</si>
  <si>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</si>
  <si>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</si>
  <si>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</si>
  <si>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</si>
  <si>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</si>
  <si>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</si>
  <si>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</si>
  <si>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</si>
  <si>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</si>
  <si>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</si>
  <si>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</si>
  <si>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</si>
  <si>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</si>
  <si>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</si>
  <si>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</si>
  <si>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</si>
  <si>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</si>
  <si>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</si>
  <si>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</si>
  <si>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</si>
  <si>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</si>
  <si>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</si>
  <si>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</si>
  <si>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</si>
  <si>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</si>
  <si>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</si>
  <si>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</si>
  <si>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</si>
  <si>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</si>
  <si>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</si>
  <si>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</si>
  <si>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</si>
  <si>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</si>
  <si>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</si>
  <si>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</si>
  <si>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</si>
  <si>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</si>
  <si>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</si>
  <si>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</si>
  <si>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</si>
  <si>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</si>
  <si>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</si>
  <si>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</si>
  <si>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</si>
  <si>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</si>
  <si>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</si>
  <si>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</si>
  <si>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</si>
  <si>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</si>
  <si>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</si>
  <si>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</si>
  <si>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</si>
  <si>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</si>
  <si>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</si>
  <si>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</si>
  <si>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</si>
  <si>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</si>
  <si>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</si>
  <si>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</si>
  <si>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</si>
  <si>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</si>
  <si>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</si>
  <si>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</si>
  <si>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</si>
  <si>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</si>
  <si>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</si>
  <si>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</si>
  <si>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</si>
  <si>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</si>
  <si>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</si>
  <si>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</si>
  <si>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</si>
  <si>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</si>
  <si>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</si>
  <si>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</si>
  <si>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</si>
  <si>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</si>
  <si>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</si>
  <si>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</si>
  <si>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</si>
  <si>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</si>
  <si>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</si>
  <si>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</si>
  <si>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</si>
  <si>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</si>
  <si>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</si>
  <si>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</si>
  <si>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</si>
  <si>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</si>
  <si>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</si>
  <si>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</si>
  <si>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</si>
  <si>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</si>
  <si>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</si>
  <si>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</si>
  <si>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</si>
  <si>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</si>
  <si>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</si>
  <si>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</si>
  <si>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</si>
  <si>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</si>
  <si>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</si>
  <si>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</si>
  <si>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</si>
  <si>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</si>
  <si>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</si>
  <si>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</si>
  <si>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</si>
  <si>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</si>
  <si>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</si>
  <si>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</si>
  <si>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</si>
  <si>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</si>
  <si>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</si>
  <si>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</si>
  <si>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</si>
  <si>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</si>
  <si>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</si>
  <si>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</si>
  <si>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</si>
  <si>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</si>
  <si>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</si>
  <si>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</si>
  <si>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</si>
  <si>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</si>
  <si>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</si>
  <si>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</si>
  <si>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</si>
  <si>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</si>
  <si>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</si>
  <si>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</si>
  <si>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</si>
  <si>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</si>
  <si>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</si>
  <si>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</si>
  <si>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</si>
  <si>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</si>
  <si>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</si>
  <si>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</si>
  <si>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</si>
  <si>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</si>
  <si>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</si>
  <si>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</si>
  <si>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</si>
  <si>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</si>
  <si>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</si>
  <si>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</si>
  <si>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</si>
  <si>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</si>
  <si>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</si>
  <si>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</si>
  <si>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</si>
  <si>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</si>
  <si>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</si>
  <si>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</si>
  <si>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</si>
  <si>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</si>
  <si>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</si>
  <si>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</si>
  <si>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</si>
  <si>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</si>
  <si>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</si>
  <si>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</si>
  <si>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</si>
  <si>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</si>
  <si>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</si>
  <si>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</si>
  <si>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</si>
  <si>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</si>
  <si>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</si>
  <si>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</si>
  <si>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</si>
  <si>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</si>
  <si>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</si>
  <si>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</si>
  <si>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</si>
  <si>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</si>
  <si>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</si>
  <si>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</si>
  <si>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</si>
  <si>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</si>
  <si>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</si>
  <si>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</si>
  <si>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</si>
  <si>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</si>
  <si>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</si>
  <si>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</si>
  <si>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</si>
  <si>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</si>
  <si>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</si>
  <si>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</si>
  <si>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</si>
  <si>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</si>
  <si>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</si>
  <si>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</si>
  <si>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</si>
  <si>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</si>
  <si>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</si>
  <si>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</si>
  <si>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</si>
  <si>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</si>
  <si>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</si>
  <si>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</si>
  <si>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</si>
  <si>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</si>
  <si>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</si>
  <si>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</si>
  <si>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</si>
  <si>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</si>
  <si>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</si>
  <si>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</si>
  <si>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</si>
  <si>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</si>
  <si>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</si>
  <si>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</si>
  <si>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</si>
  <si>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</si>
  <si>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</si>
  <si>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</si>
  <si>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</si>
  <si>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</si>
  <si>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</si>
  <si>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</si>
  <si>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</si>
  <si>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</si>
  <si>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</si>
  <si>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</si>
  <si>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</si>
  <si>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</si>
  <si>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</si>
  <si>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</si>
  <si>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</si>
  <si>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</si>
  <si>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</si>
  <si>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</si>
  <si>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</si>
  <si>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</si>
  <si>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</si>
  <si>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</si>
  <si>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</si>
  <si>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</si>
  <si>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</si>
  <si>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</si>
  <si>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</si>
  <si>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</si>
  <si>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</si>
  <si>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</si>
  <si>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</si>
  <si>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</si>
  <si>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</si>
  <si>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</si>
  <si>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</si>
  <si>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</si>
  <si>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</si>
  <si>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</si>
  <si>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</si>
  <si>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</si>
  <si>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</si>
  <si>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</si>
  <si>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</si>
  <si>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</si>
  <si>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</si>
  <si>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</si>
  <si>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</si>
  <si>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</si>
  <si>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</si>
  <si>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</si>
  <si>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</si>
  <si>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</si>
  <si>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</si>
  <si>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</si>
  <si>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</si>
  <si>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</si>
  <si>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</si>
  <si>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</si>
  <si>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</si>
  <si>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</si>
  <si>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</si>
  <si>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</si>
  <si>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</si>
  <si>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</si>
  <si>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</si>
  <si>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</si>
  <si>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</si>
  <si>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</si>
  <si>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</si>
  <si>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</si>
  <si>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</si>
  <si>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</si>
  <si>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</si>
  <si>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</si>
  <si>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</si>
  <si>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</si>
  <si>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</si>
  <si>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</si>
  <si>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</si>
  <si>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</si>
  <si>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</si>
  <si>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</si>
  <si>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</si>
  <si>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</si>
  <si>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</si>
  <si>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</si>
  <si>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</si>
  <si>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</si>
  <si>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</si>
  <si>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</si>
  <si>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</si>
  <si>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</si>
  <si>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</si>
  <si>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</si>
  <si>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</si>
  <si>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</si>
  <si>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</si>
  <si>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</si>
  <si>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</si>
  <si>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</si>
  <si>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</si>
  <si>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</si>
  <si>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</si>
  <si>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</si>
  <si>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</si>
  <si>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</si>
  <si>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</si>
  <si>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</si>
  <si>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</si>
  <si>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</si>
  <si>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</si>
  <si>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</si>
  <si>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</si>
  <si>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</si>
  <si>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</si>
  <si>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</si>
  <si>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</si>
  <si>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</si>
  <si>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</si>
  <si>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</si>
  <si>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</si>
  <si>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</si>
  <si>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</si>
  <si>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</si>
  <si>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</si>
  <si>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</si>
  <si>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</si>
  <si>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</si>
  <si>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</si>
  <si>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</si>
  <si>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</si>
  <si>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</si>
  <si>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</si>
  <si>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</si>
  <si>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</si>
  <si>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</si>
  <si>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</si>
  <si>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</si>
  <si>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</si>
  <si>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</si>
  <si>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</si>
  <si>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</si>
  <si>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</si>
  <si>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</si>
  <si>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</si>
  <si>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</si>
  <si>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</si>
  <si>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</si>
  <si>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</si>
  <si>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</si>
  <si>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</si>
  <si>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</si>
  <si>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</si>
  <si>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</si>
  <si>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</si>
  <si>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</si>
  <si>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</si>
  <si>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</si>
  <si>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</si>
  <si>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</si>
  <si>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</si>
  <si>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</si>
  <si>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</si>
  <si>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</si>
  <si>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</si>
  <si>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</si>
  <si>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</si>
  <si>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</si>
  <si>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</si>
  <si>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</si>
  <si>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</si>
  <si>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</si>
  <si>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</si>
  <si>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</si>
  <si>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</si>
  <si>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</si>
  <si>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</si>
  <si>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</si>
  <si>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</si>
  <si>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</si>
  <si>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</si>
  <si>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</si>
  <si>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</si>
  <si>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</si>
  <si>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</si>
  <si>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</si>
  <si>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</si>
  <si>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</si>
  <si>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</si>
  <si>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</si>
  <si>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</si>
  <si>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</si>
  <si>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</si>
  <si>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</si>
  <si>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</si>
  <si>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</si>
  <si>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</si>
  <si>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</si>
  <si>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</si>
  <si>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</si>
  <si>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</si>
  <si>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</si>
  <si>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</si>
  <si>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</si>
  <si>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</si>
  <si>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</si>
  <si>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</si>
  <si>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</si>
  <si>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</si>
  <si>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</si>
  <si>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</si>
  <si>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</si>
  <si>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</si>
  <si>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</si>
  <si>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</si>
  <si>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</si>
  <si>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</si>
  <si>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</si>
  <si>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</si>
  <si>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</si>
  <si>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</si>
  <si>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</si>
  <si>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</si>
  <si>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</si>
  <si>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</si>
  <si>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</si>
  <si>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</si>
  <si>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</si>
  <si>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</si>
  <si>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</si>
  <si>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</si>
  <si>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</si>
  <si>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</si>
  <si>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</si>
  <si>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</si>
  <si>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</si>
  <si>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</si>
  <si>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</si>
  <si>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</si>
  <si>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</si>
  <si>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</si>
  <si>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</si>
  <si>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</si>
  <si>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</si>
  <si>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</si>
  <si>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</si>
  <si>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</si>
  <si>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</si>
  <si>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</si>
  <si>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</si>
  <si>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</si>
  <si>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</si>
  <si>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</si>
  <si>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</si>
  <si>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</si>
  <si>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</si>
  <si>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</si>
  <si>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</si>
  <si>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</si>
  <si>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</si>
  <si>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</si>
  <si>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</si>
  <si>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</si>
  <si>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</si>
  <si>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</si>
  <si>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</si>
  <si>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</si>
  <si>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</si>
  <si>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</si>
  <si>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</si>
  <si>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</si>
  <si>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</si>
  <si>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</si>
  <si>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</si>
  <si>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</si>
  <si>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</si>
  <si>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</si>
  <si>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</si>
  <si>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</si>
  <si>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</si>
  <si>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</si>
  <si>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</si>
  <si>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</si>
  <si>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</si>
  <si>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</si>
  <si>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</si>
  <si>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</si>
  <si>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</si>
  <si>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</si>
  <si>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</si>
  <si>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</si>
  <si>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</si>
  <si>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</si>
  <si>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</si>
  <si>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</si>
  <si>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</si>
  <si>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</si>
  <si>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</si>
  <si>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</si>
  <si>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</si>
  <si>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</si>
  <si>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</si>
  <si>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</si>
  <si>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</si>
  <si>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</si>
  <si>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</si>
  <si>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</si>
  <si>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</si>
  <si>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</si>
  <si>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</si>
  <si>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</si>
  <si>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</si>
  <si>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</si>
  <si>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</si>
  <si>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</si>
  <si>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</si>
  <si>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</si>
  <si>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</si>
  <si>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</si>
  <si>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</si>
  <si>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</si>
  <si>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</si>
  <si>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</si>
  <si>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</si>
  <si>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</si>
  <si>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</si>
  <si>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</si>
  <si>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</si>
  <si>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</si>
  <si>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</si>
  <si>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</si>
  <si>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</si>
  <si>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</si>
  <si>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</si>
  <si>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</si>
  <si>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</si>
  <si>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</si>
  <si>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</si>
  <si>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</si>
  <si>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</si>
  <si>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</si>
  <si>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</si>
  <si>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</si>
  <si>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</si>
  <si>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</si>
  <si>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</si>
  <si>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</si>
  <si>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</si>
  <si>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</si>
  <si>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</si>
  <si>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</si>
  <si>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</si>
  <si>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</si>
  <si>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</si>
  <si>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</si>
  <si>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</si>
  <si>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</si>
  <si>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</si>
  <si>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</si>
  <si>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</si>
  <si>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</si>
  <si>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</si>
  <si>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</si>
  <si>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</si>
  <si>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</si>
  <si>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</si>
  <si>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</si>
  <si>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</si>
  <si>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</si>
  <si>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</si>
  <si>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</si>
  <si>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</si>
  <si>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</si>
  <si>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</si>
  <si>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</si>
  <si>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</si>
  <si>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</si>
  <si>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</si>
  <si>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</si>
  <si>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</si>
  <si>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</si>
  <si>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</si>
  <si>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</si>
  <si>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</si>
  <si>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</si>
  <si>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</si>
  <si>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</si>
  <si>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</si>
  <si>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</si>
  <si>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</si>
  <si>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</si>
  <si>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</si>
  <si>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</si>
  <si>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</si>
  <si>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</si>
  <si>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</si>
  <si>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</si>
  <si>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</si>
  <si>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</si>
  <si>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</si>
  <si>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</si>
  <si>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</si>
  <si>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</si>
  <si>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</si>
  <si>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</si>
  <si>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</si>
  <si>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</si>
  <si>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</si>
  <si>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</si>
  <si>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</si>
  <si>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</si>
  <si>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</si>
  <si>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</si>
  <si>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</si>
  <si>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</si>
  <si>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</si>
  <si>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</si>
  <si>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</si>
  <si>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</si>
  <si>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</si>
  <si>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</si>
  <si>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</si>
  <si>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</si>
  <si>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</si>
  <si>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</si>
  <si>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</si>
  <si>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</si>
  <si>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</si>
  <si>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</si>
  <si>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</si>
  <si>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</si>
  <si>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</si>
  <si>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</si>
  <si>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</si>
  <si>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</si>
  <si>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</si>
  <si>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</si>
  <si>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</si>
  <si>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</si>
  <si>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</si>
  <si>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</si>
  <si>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</si>
  <si>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</si>
  <si>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</si>
  <si>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</si>
  <si>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</si>
  <si>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</si>
  <si>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</si>
  <si>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</si>
  <si>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</si>
  <si>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</si>
  <si>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</si>
  <si>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</si>
  <si>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</si>
  <si>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</si>
  <si>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</si>
  <si>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</si>
  <si>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</si>
  <si>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</si>
  <si>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</si>
  <si>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</si>
  <si>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</si>
  <si>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</si>
  <si>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</si>
  <si>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</si>
  <si>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</si>
  <si>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</si>
  <si>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</si>
  <si>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</si>
  <si>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</si>
  <si>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</si>
  <si>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</si>
  <si>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</si>
  <si>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</si>
  <si>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</si>
  <si>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</si>
  <si>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</si>
  <si>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</si>
  <si>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</si>
  <si>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</si>
  <si>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</si>
  <si>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</si>
  <si>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</si>
  <si>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</si>
  <si>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</si>
  <si>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</si>
  <si>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</si>
  <si>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</si>
  <si>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</si>
  <si>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</si>
  <si>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</si>
  <si>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</si>
  <si>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</si>
  <si>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</si>
  <si>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</si>
  <si>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</si>
  <si>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</si>
  <si>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</si>
  <si>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</si>
  <si>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</si>
  <si>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</si>
  <si>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</si>
  <si>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</si>
  <si>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</si>
  <si>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</si>
  <si>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</si>
  <si>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</si>
  <si>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</si>
  <si>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</si>
  <si>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</si>
  <si>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</si>
  <si>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</si>
  <si>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</si>
  <si>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</si>
  <si>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</si>
  <si>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</si>
  <si>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</si>
  <si>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</si>
  <si>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</si>
  <si>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</si>
  <si>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</si>
  <si>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</si>
  <si>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</si>
  <si>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</si>
  <si>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</si>
  <si>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</si>
  <si>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</si>
  <si>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</si>
  <si>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</si>
  <si>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</si>
  <si>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</si>
  <si>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</si>
  <si>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</si>
  <si>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</si>
  <si>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</si>
  <si>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</si>
  <si>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</si>
  <si>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</si>
  <si>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</si>
  <si>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</si>
  <si>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</si>
  <si>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</si>
  <si>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</si>
  <si>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</si>
  <si>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</si>
  <si>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</si>
  <si>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</si>
  <si>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</si>
  <si>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</si>
  <si>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</si>
  <si>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</si>
  <si>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</si>
  <si>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</si>
  <si>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</si>
  <si>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</si>
  <si>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</si>
  <si>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</si>
  <si>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</si>
  <si>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</si>
  <si>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</si>
  <si>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</si>
  <si>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</si>
  <si>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</si>
  <si>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</si>
  <si>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</si>
  <si>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</si>
  <si>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</si>
  <si>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</si>
  <si>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</si>
  <si>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</si>
  <si>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</si>
  <si>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</si>
  <si>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</si>
  <si>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</si>
  <si>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</si>
  <si>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</si>
  <si>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</si>
  <si>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</si>
  <si>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</si>
  <si>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</si>
  <si>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</si>
  <si>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</si>
  <si>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</si>
  <si>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</si>
  <si>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</si>
  <si>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</si>
  <si>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</si>
  <si>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</si>
  <si>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</si>
  <si>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</si>
  <si>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</si>
  <si>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</si>
  <si>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</si>
  <si>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</si>
  <si>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</si>
  <si>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</si>
  <si>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</si>
  <si>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</si>
  <si>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</si>
  <si>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</si>
  <si>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</si>
  <si>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</si>
  <si>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</si>
  <si>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</si>
  <si>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</si>
  <si>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</si>
  <si>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</si>
  <si>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</si>
  <si>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</si>
  <si>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</si>
  <si>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</si>
  <si>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</si>
  <si>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</si>
  <si>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</si>
  <si>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</si>
  <si>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</si>
  <si>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</si>
  <si>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</si>
  <si>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</si>
  <si>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</si>
  <si>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</si>
  <si>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</si>
  <si>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</si>
  <si>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</si>
  <si>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</si>
  <si>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</si>
  <si>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</si>
  <si>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</si>
  <si>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</si>
  <si>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</si>
  <si>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</si>
  <si>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</si>
  <si>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</si>
  <si>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</si>
  <si>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</si>
  <si>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</si>
  <si>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</si>
  <si>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</si>
  <si>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</si>
  <si>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</si>
  <si>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</si>
  <si>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</si>
  <si>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</si>
  <si>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</si>
  <si>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</si>
  <si>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</si>
  <si>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</si>
  <si>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</si>
  <si>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</si>
  <si>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</si>
  <si>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</si>
  <si>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</si>
  <si>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</si>
  <si>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</si>
  <si>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</si>
  <si>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</si>
  <si>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</si>
  <si>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</si>
  <si>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</si>
  <si>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</si>
  <si>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</si>
  <si>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</si>
  <si>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</si>
  <si>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</si>
  <si>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</si>
  <si>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</si>
  <si>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</si>
  <si>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</si>
  <si>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</si>
  <si>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</si>
  <si>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</si>
  <si>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</si>
  <si>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</si>
  <si>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</si>
  <si>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</si>
  <si>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</si>
  <si>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</si>
  <si>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</si>
  <si>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</si>
  <si>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</si>
  <si>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</si>
  <si>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</si>
  <si>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</si>
  <si>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</si>
  <si>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</si>
  <si>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</si>
  <si>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</si>
  <si>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</si>
  <si>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</si>
  <si>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</si>
  <si>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</si>
  <si>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</si>
  <si>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</si>
  <si>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</si>
  <si>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</si>
  <si>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</si>
  <si>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</si>
  <si>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</si>
  <si>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</si>
  <si>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</si>
  <si>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</si>
  <si>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</si>
  <si>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</si>
  <si>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</si>
  <si>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</si>
  <si>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</si>
  <si>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</si>
  <si>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</si>
  <si>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</si>
  <si>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</si>
  <si>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</si>
  <si>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</si>
  <si>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</si>
  <si>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</si>
  <si>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</si>
  <si>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</si>
  <si>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</si>
  <si>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</si>
  <si>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</si>
  <si>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</si>
  <si>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</si>
  <si>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</si>
  <si>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</si>
  <si>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</si>
  <si>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</si>
  <si>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</si>
  <si>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</si>
  <si>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</si>
  <si>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</si>
  <si>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</si>
  <si>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</si>
  <si>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</si>
  <si>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</si>
  <si>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</si>
  <si>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</si>
  <si>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</si>
  <si>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</si>
  <si>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</si>
  <si>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</si>
  <si>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</si>
  <si>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</si>
  <si>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</si>
  <si>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</si>
  <si>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</si>
  <si>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</si>
  <si>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</si>
  <si>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</si>
  <si>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</si>
  <si>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</si>
  <si>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</si>
  <si>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</si>
  <si>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</si>
  <si>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</si>
  <si>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</si>
  <si>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</si>
  <si>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</si>
  <si>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</si>
  <si>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</si>
  <si>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</si>
  <si>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</si>
  <si>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</si>
  <si>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</si>
  <si>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</si>
  <si>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</si>
  <si>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</si>
  <si>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</si>
  <si>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</si>
  <si>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</si>
  <si>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</si>
  <si>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</si>
  <si>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</si>
  <si>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</si>
  <si>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</si>
  <si>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</si>
  <si>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</si>
  <si>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</si>
  <si>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</si>
  <si>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</si>
  <si>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</si>
  <si>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</si>
  <si>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</si>
  <si>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</si>
  <si>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</si>
  <si>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</si>
  <si>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</si>
  <si>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</si>
  <si>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</si>
  <si>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</si>
  <si>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</si>
  <si>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</si>
  <si>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</si>
  <si>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</si>
  <si>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</si>
  <si>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</si>
  <si>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</si>
  <si>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</si>
  <si>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</si>
  <si>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</si>
  <si>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</si>
  <si>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</si>
  <si>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</si>
  <si>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</si>
  <si>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</si>
  <si>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</si>
  <si>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</si>
  <si>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</si>
  <si>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</si>
  <si>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</si>
  <si>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</si>
  <si>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</si>
  <si>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</si>
  <si>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</si>
  <si>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</si>
  <si>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</si>
  <si>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</si>
  <si>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</si>
  <si>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</si>
  <si>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</si>
  <si>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</si>
  <si>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</si>
  <si>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</si>
  <si>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</si>
  <si>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</si>
  <si>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</si>
  <si>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</si>
  <si>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</si>
  <si>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</si>
  <si>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</si>
  <si>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</si>
  <si>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</si>
  <si>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</si>
  <si>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</si>
  <si>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</si>
  <si>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</si>
  <si>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</si>
  <si>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</si>
  <si>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</si>
  <si>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</si>
  <si>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</si>
  <si>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</si>
  <si>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</si>
  <si>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</si>
  <si>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</si>
  <si>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</si>
  <si>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</si>
  <si>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</si>
  <si>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</si>
  <si>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</si>
  <si>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</si>
  <si>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</si>
  <si>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</si>
  <si>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</si>
  <si>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</si>
  <si>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</si>
  <si>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</si>
  <si>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</si>
  <si>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</si>
  <si>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</si>
  <si>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</si>
  <si>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</si>
  <si>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</si>
  <si>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</si>
  <si>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</si>
  <si>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</si>
  <si>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</si>
  <si>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</si>
  <si>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</si>
  <si>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</si>
  <si>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</si>
  <si>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</si>
  <si>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</si>
  <si>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</si>
  <si>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</si>
  <si>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</si>
  <si>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</si>
  <si>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</si>
  <si>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</si>
  <si>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</si>
  <si>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</si>
  <si>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</si>
  <si>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</si>
  <si>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</si>
  <si>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</si>
  <si>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</si>
  <si>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</si>
  <si>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</si>
  <si>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</si>
  <si>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</si>
  <si>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</si>
  <si>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</si>
  <si>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</si>
  <si>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</si>
  <si>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</si>
  <si>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</si>
  <si>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</si>
  <si>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</si>
  <si>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</si>
  <si>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</si>
  <si>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</si>
  <si>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</si>
  <si>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</si>
  <si>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</si>
  <si>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</si>
  <si>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</si>
  <si>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</si>
  <si>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</si>
  <si>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</si>
  <si>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</si>
  <si>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</si>
  <si>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</si>
  <si>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</si>
  <si>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</si>
  <si>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</si>
  <si>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</si>
  <si>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</si>
  <si>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</si>
  <si>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</si>
  <si>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</si>
  <si>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</si>
  <si>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</si>
  <si>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</si>
  <si>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</si>
  <si>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</si>
  <si>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</si>
  <si>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</si>
  <si>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</si>
  <si>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</si>
  <si>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</si>
  <si>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</si>
  <si>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</si>
  <si>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</si>
  <si>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</si>
  <si>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</si>
  <si>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</si>
  <si>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</si>
  <si>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</si>
  <si>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</si>
  <si>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</si>
  <si>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</si>
  <si>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</si>
  <si>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</si>
  <si>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</si>
  <si>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</si>
  <si>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</si>
  <si>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</si>
  <si>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</si>
  <si>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</si>
  <si>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</si>
  <si>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</si>
  <si>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</si>
  <si>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</si>
  <si>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</si>
  <si>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</si>
  <si>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</si>
  <si>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</si>
  <si>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</si>
  <si>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</si>
  <si>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</si>
  <si>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</si>
  <si>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</si>
  <si>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</si>
  <si>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</si>
  <si>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</si>
  <si>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</si>
  <si>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</si>
  <si>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</si>
  <si>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</si>
  <si>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</si>
  <si>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</si>
  <si>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</si>
  <si>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</si>
  <si>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</si>
  <si>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</si>
  <si>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</si>
  <si>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</si>
  <si>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</si>
  <si>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</si>
  <si>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</si>
  <si>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</si>
  <si>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</si>
  <si>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</si>
  <si>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</si>
  <si>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</si>
  <si>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</si>
  <si>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</si>
  <si>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</si>
  <si>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</si>
  <si>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</si>
  <si>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</si>
  <si>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</si>
  <si>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</si>
  <si>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</si>
  <si>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</si>
  <si>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</si>
  <si>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</si>
  <si>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</si>
  <si>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</si>
  <si>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</si>
  <si>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</si>
  <si>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</si>
  <si>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</si>
  <si>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</si>
  <si>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</si>
  <si>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</si>
  <si>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</si>
  <si>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</si>
  <si>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</si>
  <si>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</si>
  <si>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</si>
  <si>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</si>
  <si>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</si>
  <si>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</si>
  <si>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</si>
  <si>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</si>
  <si>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</si>
  <si>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</si>
  <si>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</si>
  <si>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</si>
  <si>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</si>
  <si>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</si>
  <si>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</si>
  <si>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</si>
  <si>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</si>
  <si>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</si>
  <si>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</si>
  <si>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</si>
  <si>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</si>
  <si>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</si>
  <si>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</si>
  <si>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</si>
  <si>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</si>
  <si>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</si>
  <si>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</si>
  <si>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</si>
  <si>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</si>
  <si>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</si>
  <si>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</si>
  <si>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</si>
  <si>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</si>
  <si>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</si>
  <si>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</si>
  <si>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</si>
  <si>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</si>
  <si>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</si>
  <si>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</si>
  <si>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</si>
  <si>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</si>
  <si>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</si>
  <si>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</si>
  <si>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</si>
  <si>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</si>
  <si>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</si>
  <si>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</si>
  <si>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</si>
  <si>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</si>
  <si>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</si>
  <si>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</si>
  <si>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</si>
  <si>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</si>
  <si>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</si>
  <si>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</si>
  <si>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</si>
  <si>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</si>
  <si>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</si>
  <si>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</si>
  <si>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</si>
  <si>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</si>
  <si>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</si>
  <si>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</si>
  <si>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</si>
  <si>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</si>
  <si>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</si>
  <si>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</si>
  <si>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</si>
  <si>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</si>
  <si>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</si>
  <si>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</si>
  <si>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</si>
  <si>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</si>
  <si>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</si>
  <si>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</si>
  <si>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</si>
  <si>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</si>
  <si>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</si>
  <si>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</si>
  <si>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</si>
  <si>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</si>
  <si>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</si>
  <si>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</si>
  <si>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</si>
  <si>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</si>
  <si>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</si>
  <si>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</si>
  <si>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</si>
  <si>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</si>
  <si>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</si>
  <si>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</si>
  <si>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</si>
  <si>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</si>
  <si>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</si>
  <si>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</si>
  <si>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</si>
  <si>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</si>
  <si>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</si>
  <si>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</si>
  <si>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</si>
  <si>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</si>
  <si>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</si>
  <si>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</si>
  <si>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</si>
  <si>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</si>
  <si>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</si>
  <si>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</si>
  <si>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</si>
  <si>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</si>
  <si>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</si>
  <si>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</si>
  <si>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</si>
  <si>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</si>
  <si>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</si>
  <si>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</si>
  <si>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</si>
  <si>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</si>
  <si>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</si>
  <si>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</si>
  <si>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</si>
  <si>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</si>
  <si>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</si>
  <si>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</si>
  <si>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</si>
  <si>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</si>
  <si>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</si>
  <si>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</si>
  <si>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</si>
  <si>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</si>
  <si>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</si>
  <si>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</si>
  <si>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</si>
  <si>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</si>
  <si>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</si>
  <si>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</si>
  <si>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</si>
  <si>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</si>
  <si>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</si>
  <si>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</si>
  <si>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</si>
  <si>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</si>
  <si>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</si>
  <si>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</si>
  <si>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</si>
  <si>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</si>
  <si>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</si>
  <si>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</si>
  <si>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</si>
  <si>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</si>
  <si>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</si>
  <si>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</si>
  <si>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</si>
  <si>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</si>
  <si>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</si>
  <si>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</si>
  <si>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</si>
  <si>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</si>
  <si>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</si>
  <si>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</si>
  <si>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</si>
  <si>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</si>
  <si>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</si>
  <si>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</si>
  <si>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</si>
  <si>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</si>
  <si>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</si>
  <si>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</si>
  <si>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</si>
  <si>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</si>
  <si>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</si>
  <si>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</si>
  <si>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</si>
  <si>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</si>
  <si>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</si>
  <si>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</si>
  <si>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</si>
  <si>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</si>
  <si>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</si>
  <si>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</si>
  <si>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</si>
  <si>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</si>
  <si>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</si>
  <si>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</si>
  <si>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</si>
  <si>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</si>
  <si>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</si>
  <si>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</si>
  <si>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</si>
  <si>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</si>
  <si>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</si>
  <si>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</si>
  <si>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</si>
  <si>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</si>
  <si>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</si>
  <si>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</si>
  <si>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</si>
  <si>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</si>
  <si>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</si>
  <si>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</si>
  <si>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</si>
  <si>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</si>
  <si>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</si>
  <si>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</si>
  <si>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</si>
  <si>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</si>
  <si>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</si>
  <si>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</si>
  <si>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</si>
  <si>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</si>
  <si>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</si>
  <si>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</si>
  <si>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</si>
  <si>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</si>
  <si>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</si>
  <si>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</si>
  <si>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</si>
  <si>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</si>
  <si>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</si>
  <si>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</si>
  <si>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</si>
  <si>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</si>
  <si>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</si>
  <si>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</si>
  <si>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</si>
  <si>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</si>
  <si>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</si>
  <si>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</si>
  <si>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</si>
  <si>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</si>
  <si>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</si>
  <si>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</si>
  <si>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</si>
  <si>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</si>
  <si>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</si>
  <si>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</si>
  <si>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</si>
  <si>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</si>
  <si>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</si>
  <si>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</si>
  <si>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</si>
  <si>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</si>
  <si>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</si>
  <si>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</si>
  <si>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</si>
  <si>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</si>
  <si>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</si>
  <si>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</si>
  <si>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</si>
  <si>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</si>
  <si>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</si>
  <si>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</si>
  <si>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</si>
  <si>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</si>
  <si>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</si>
  <si>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</si>
  <si>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</si>
  <si>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</si>
  <si>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</si>
  <si>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</si>
  <si>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</si>
  <si>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</si>
  <si>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</si>
  <si>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</si>
  <si>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</si>
  <si>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</si>
  <si>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</si>
  <si>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</si>
  <si>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</si>
  <si>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</si>
  <si>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</si>
  <si>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</si>
  <si>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</si>
  <si>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</si>
  <si>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</si>
  <si>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</si>
  <si>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</si>
  <si>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</si>
  <si>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</si>
  <si>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</si>
  <si>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</si>
  <si>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</si>
  <si>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</si>
  <si>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</si>
  <si>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</si>
  <si>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</si>
  <si>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</si>
  <si>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</si>
  <si>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</si>
  <si>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</si>
  <si>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</si>
  <si>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</si>
  <si>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</si>
  <si>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</si>
  <si>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</si>
  <si>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</si>
  <si>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</si>
  <si>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</si>
  <si>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</si>
  <si>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</si>
  <si>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</si>
  <si>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</si>
  <si>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</si>
  <si>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</si>
  <si>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</si>
  <si>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</si>
  <si>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</si>
  <si>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</si>
  <si>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</si>
  <si>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</si>
  <si>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</si>
  <si>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</si>
  <si>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</si>
  <si>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</si>
  <si>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</si>
  <si>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</si>
  <si>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</si>
  <si>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</si>
  <si>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</si>
  <si>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</si>
  <si>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</si>
  <si>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</si>
  <si>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</si>
  <si>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</si>
  <si>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</si>
  <si>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</si>
  <si>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</si>
  <si>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</si>
  <si>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</si>
  <si>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</si>
  <si>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</si>
  <si>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</si>
  <si>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</si>
  <si>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</si>
  <si>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</si>
  <si>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</si>
  <si>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</si>
  <si>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</si>
  <si>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</si>
  <si>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</si>
  <si>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</si>
  <si>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</si>
  <si>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</si>
  <si>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</si>
  <si>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</si>
  <si>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</si>
  <si>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</si>
  <si>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</si>
  <si>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</si>
  <si>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</si>
  <si>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</si>
  <si>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</si>
  <si>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</si>
  <si>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</si>
  <si>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</si>
  <si>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</si>
  <si>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</si>
  <si>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</si>
  <si>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</si>
  <si>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</si>
  <si>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</si>
  <si>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</si>
  <si>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</si>
  <si>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</si>
  <si>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</si>
  <si>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</si>
  <si>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</si>
  <si>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</si>
  <si>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</si>
  <si>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</si>
  <si>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</si>
  <si>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</si>
  <si>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</si>
  <si>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</si>
  <si>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</si>
  <si>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</si>
  <si>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</si>
  <si>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</si>
  <si>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</si>
  <si>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</si>
  <si>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</si>
  <si>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</si>
  <si>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</si>
  <si>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</si>
  <si>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</si>
  <si>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</si>
  <si>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</si>
  <si>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</si>
  <si>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</si>
  <si>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</si>
  <si>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</si>
  <si>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</si>
  <si>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</si>
  <si>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</si>
  <si>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</si>
  <si>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</si>
  <si>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</si>
  <si>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</si>
  <si>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</si>
  <si>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</si>
  <si>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</si>
  <si>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</si>
  <si>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</si>
  <si>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</si>
  <si>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</si>
  <si>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</si>
  <si>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</si>
  <si>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</si>
  <si>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</si>
  <si>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</si>
  <si>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</si>
  <si>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</si>
  <si>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</si>
  <si>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</si>
  <si>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</si>
  <si>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</si>
  <si>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</si>
  <si>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</si>
  <si>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</si>
  <si>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</si>
  <si>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</si>
  <si>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</si>
  <si>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</si>
  <si>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</si>
  <si>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</si>
  <si>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</si>
  <si>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</si>
  <si>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</si>
  <si>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</si>
  <si>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</si>
  <si>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</si>
  <si>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</si>
  <si>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</si>
  <si>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</si>
  <si>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</si>
  <si>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</si>
  <si>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</si>
  <si>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</si>
  <si>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</si>
  <si>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</si>
  <si>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</si>
  <si>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</si>
  <si>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</si>
  <si>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</si>
  <si>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</si>
  <si>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</si>
  <si>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</si>
  <si>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</si>
  <si>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</si>
  <si>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</si>
  <si>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</si>
  <si>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</si>
  <si>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</si>
  <si>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</si>
  <si>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</si>
  <si>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</si>
  <si>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</si>
  <si>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</si>
  <si>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</si>
  <si>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</si>
  <si>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</si>
  <si>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</si>
  <si>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</si>
  <si>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</si>
  <si>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</si>
  <si>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</si>
  <si>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</si>
  <si>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</si>
  <si>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</si>
  <si>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</si>
  <si>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</si>
  <si>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</si>
  <si>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</si>
  <si>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</si>
  <si>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</si>
  <si>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</si>
  <si>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</si>
  <si>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</si>
  <si>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</si>
  <si>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</si>
  <si>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</si>
  <si>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</si>
  <si>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</si>
  <si>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</si>
  <si>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</si>
  <si>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</si>
  <si>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</si>
  <si>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</si>
  <si>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</si>
  <si>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</si>
  <si>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</si>
  <si>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</si>
  <si>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</si>
  <si>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</si>
  <si>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</si>
  <si>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</si>
  <si>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</si>
  <si>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</si>
  <si>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</si>
  <si>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</si>
  <si>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</si>
  <si>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</si>
  <si>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</si>
  <si>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</si>
  <si>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</si>
  <si>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</si>
  <si>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</si>
  <si>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</si>
  <si>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</si>
  <si>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</si>
  <si>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</si>
  <si>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</si>
  <si>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</si>
  <si>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</si>
  <si>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</si>
  <si>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</si>
  <si>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</si>
  <si>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</si>
  <si>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</si>
  <si>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</si>
  <si>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</si>
  <si>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</si>
  <si>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</si>
  <si>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</si>
  <si>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</si>
  <si>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</si>
  <si>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</si>
  <si>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</si>
  <si>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</si>
  <si>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</si>
  <si>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</si>
  <si>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</si>
  <si>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</si>
  <si>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</si>
  <si>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</si>
  <si>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</si>
  <si>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</si>
  <si>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</si>
  <si>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</si>
  <si>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</si>
  <si>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</si>
  <si>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</si>
  <si>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</si>
  <si>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</si>
  <si>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</si>
  <si>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</si>
  <si>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</si>
  <si>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</si>
  <si>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</si>
  <si>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</si>
  <si>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</si>
  <si>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</si>
  <si>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</si>
  <si>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</si>
  <si>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</si>
  <si>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</si>
  <si>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</si>
  <si>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</si>
  <si>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</si>
  <si>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</si>
  <si>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</si>
  <si>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</si>
  <si>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</si>
  <si>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</si>
  <si>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</si>
  <si>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</si>
  <si>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</si>
  <si>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</si>
  <si>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</si>
  <si>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</si>
  <si>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</si>
  <si>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</si>
  <si>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</si>
  <si>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</si>
  <si>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</si>
  <si>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</si>
  <si>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</si>
  <si>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</si>
  <si>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</si>
  <si>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</si>
  <si>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</si>
  <si>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</si>
  <si>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</si>
  <si>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</si>
  <si>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</si>
  <si>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</si>
  <si>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</si>
  <si>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</si>
  <si>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</si>
  <si>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</si>
  <si>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</si>
  <si>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</si>
  <si>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</si>
  <si>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</si>
  <si>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</si>
  <si>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</si>
  <si>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</si>
  <si>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</si>
  <si>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</si>
  <si>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</si>
  <si>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</si>
  <si>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</si>
  <si>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</si>
  <si>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</si>
  <si>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</si>
  <si>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</si>
  <si>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</si>
  <si>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</si>
  <si>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</si>
  <si>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</si>
  <si>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</si>
  <si>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</si>
  <si>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</si>
  <si>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</si>
  <si>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</si>
  <si>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</si>
  <si>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</si>
  <si>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</si>
  <si>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</si>
  <si>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</si>
  <si>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</si>
  <si>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</si>
  <si>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</si>
  <si>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</si>
  <si>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</si>
  <si>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</si>
  <si>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</si>
  <si>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</si>
  <si>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</si>
  <si>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</si>
  <si>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</si>
  <si>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</si>
  <si>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</si>
  <si>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</si>
  <si>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</si>
  <si>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</si>
  <si>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</si>
  <si>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</si>
  <si>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</si>
  <si>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</si>
  <si>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</si>
  <si>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</si>
  <si>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</si>
  <si>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</si>
  <si>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</si>
  <si>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</si>
  <si>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</si>
  <si>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</si>
  <si>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</si>
  <si>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</si>
  <si>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</si>
  <si>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</si>
  <si>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</si>
  <si>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</si>
  <si>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</si>
  <si>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</si>
  <si>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</si>
  <si>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</si>
  <si>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</si>
  <si>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</si>
  <si>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</si>
  <si>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</si>
  <si>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</si>
  <si>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</si>
  <si>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</si>
  <si>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</si>
  <si>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</si>
  <si>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</si>
  <si>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</si>
  <si>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</si>
  <si>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</si>
  <si>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</si>
  <si>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</si>
  <si>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</si>
  <si>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</si>
  <si>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</si>
  <si>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</si>
  <si>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</si>
  <si>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</si>
  <si>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</si>
  <si>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</si>
  <si>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</si>
  <si>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</si>
  <si>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</si>
  <si>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</si>
  <si>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</si>
  <si>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</si>
  <si>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</si>
  <si>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</si>
  <si>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</si>
  <si>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</si>
  <si>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</si>
  <si>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</si>
  <si>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</si>
  <si>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</si>
  <si>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</si>
  <si>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</si>
  <si>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</si>
  <si>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</si>
  <si>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</si>
  <si>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</si>
  <si>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</si>
  <si>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</si>
  <si>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</si>
  <si>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</si>
  <si>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</si>
  <si>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</si>
  <si>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</si>
  <si>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</si>
  <si>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</si>
  <si>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</si>
  <si>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</si>
  <si>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</si>
  <si>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</si>
  <si>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</si>
  <si>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</si>
  <si>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</si>
  <si>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</si>
  <si>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</si>
  <si>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</si>
  <si>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</si>
  <si>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</si>
  <si>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</si>
  <si>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</si>
  <si>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</si>
  <si>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</si>
  <si>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</si>
  <si>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</si>
  <si>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</si>
  <si>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</si>
  <si>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</si>
  <si>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</si>
  <si>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</si>
  <si>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</si>
  <si>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</si>
  <si>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</si>
  <si>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</si>
  <si>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</si>
  <si>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</si>
  <si>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</si>
  <si>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</si>
  <si>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</si>
  <si>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</si>
  <si>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</si>
  <si>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</si>
  <si>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</si>
  <si>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</si>
  <si>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</si>
  <si>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</si>
  <si>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</si>
  <si>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</si>
  <si>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</si>
  <si>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</si>
  <si>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</si>
  <si>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</si>
  <si>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</si>
  <si>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</si>
  <si>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</si>
  <si>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</si>
  <si>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</si>
  <si>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</si>
  <si>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</si>
  <si>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</si>
  <si>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</si>
  <si>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</si>
  <si>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</si>
  <si>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</si>
  <si>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</si>
  <si>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</si>
  <si>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</si>
  <si>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</si>
  <si>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</si>
  <si>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</si>
  <si>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</si>
  <si>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</si>
  <si>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</si>
  <si>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</si>
  <si>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</si>
  <si>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</si>
  <si>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</si>
  <si>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</si>
  <si>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</si>
  <si>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</si>
  <si>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</si>
  <si>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</si>
  <si>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</si>
  <si>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</si>
  <si>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</si>
  <si>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</si>
  <si>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</si>
  <si>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</si>
  <si>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</si>
  <si>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</si>
  <si>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</si>
  <si>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</si>
  <si>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</si>
  <si>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</si>
  <si>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</si>
  <si>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</si>
  <si>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</si>
  <si>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</si>
  <si>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</si>
  <si>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</si>
  <si>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</si>
  <si>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</si>
  <si>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</si>
  <si>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</si>
  <si>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</si>
  <si>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</si>
  <si>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</si>
  <si>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</si>
  <si>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</si>
  <si>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</si>
  <si>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</si>
  <si>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</si>
  <si>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</si>
  <si>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</si>
  <si>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</si>
  <si>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</si>
  <si>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</si>
  <si>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</si>
  <si>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</si>
  <si>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</si>
  <si>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</si>
  <si>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</si>
  <si>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</si>
  <si>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</si>
  <si>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</si>
  <si>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</si>
  <si>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</si>
  <si>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</si>
  <si>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</si>
  <si>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</si>
  <si>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</si>
  <si>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</si>
  <si>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</si>
  <si>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</si>
  <si>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</si>
  <si>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</si>
  <si>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</si>
  <si>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</si>
  <si>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</si>
  <si>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</si>
  <si>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</si>
  <si>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</si>
  <si>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</si>
  <si>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</si>
  <si>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</si>
  <si>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</si>
  <si>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</si>
  <si>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</si>
  <si>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</si>
  <si>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</si>
  <si>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</si>
  <si>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</si>
  <si>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</si>
  <si>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</si>
  <si>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</si>
  <si>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</si>
  <si>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</si>
  <si>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</si>
  <si>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</si>
  <si>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</si>
  <si>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</si>
  <si>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</si>
  <si>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</si>
  <si>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</si>
  <si>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</si>
  <si>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</si>
  <si>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</si>
  <si>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</si>
  <si>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</si>
  <si>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</si>
  <si>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</si>
  <si>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</si>
  <si>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</si>
  <si>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</si>
  <si>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</si>
  <si>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</si>
  <si>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</si>
  <si>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</si>
  <si>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</si>
  <si>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</si>
  <si>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</si>
  <si>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</si>
  <si>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</si>
  <si>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</si>
  <si>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</si>
  <si>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</si>
  <si>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</si>
  <si>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</si>
  <si>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</si>
  <si>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</si>
  <si>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</si>
  <si>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</si>
  <si>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</si>
  <si>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</si>
  <si>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</si>
  <si>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</si>
  <si>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</si>
  <si>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</si>
  <si>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</si>
  <si>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</si>
  <si>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</si>
  <si>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</si>
  <si>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</si>
  <si>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</si>
  <si>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</si>
  <si>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</si>
  <si>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</si>
  <si>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</si>
  <si>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</si>
  <si>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</si>
  <si>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</si>
  <si>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</si>
  <si>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</si>
  <si>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</si>
  <si>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</si>
  <si>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</si>
  <si>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</si>
  <si>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</si>
  <si>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</si>
  <si>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</si>
  <si>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</si>
  <si>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</si>
  <si>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</si>
  <si>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</si>
  <si>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</si>
  <si>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</si>
  <si>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</si>
  <si>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</si>
  <si>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</si>
  <si>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</si>
  <si>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</si>
  <si>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</si>
  <si>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</si>
  <si>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</si>
  <si>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</si>
  <si>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</si>
  <si>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</si>
  <si>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</si>
  <si>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</si>
  <si>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</si>
  <si>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</si>
  <si>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</si>
  <si>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</si>
  <si>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</si>
  <si>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</si>
  <si>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</si>
  <si>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</si>
  <si>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</si>
  <si>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</si>
  <si>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</si>
  <si>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</si>
  <si>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</si>
  <si>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</si>
  <si>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</si>
  <si>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</si>
  <si>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</si>
  <si>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</si>
  <si>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</si>
  <si>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</si>
  <si>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</si>
  <si>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</si>
  <si>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</si>
  <si>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</si>
  <si>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</si>
  <si>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</si>
  <si>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</si>
  <si>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</si>
  <si>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</si>
  <si>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</si>
  <si>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</si>
  <si>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</si>
  <si>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</si>
  <si>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</si>
  <si>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</si>
  <si>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</si>
  <si>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</si>
  <si>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</si>
  <si>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</si>
  <si>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</si>
  <si>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</si>
  <si>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</si>
  <si>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</si>
  <si>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</si>
  <si>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</si>
  <si>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</si>
  <si>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</si>
  <si>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</si>
  <si>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</si>
  <si>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</si>
  <si>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</si>
  <si>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</si>
  <si>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</si>
  <si>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</si>
  <si>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</si>
  <si>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</si>
  <si>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</si>
  <si>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</si>
  <si>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</si>
  <si>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</si>
  <si>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</si>
  <si>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</si>
  <si>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</si>
  <si>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</si>
  <si>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</si>
  <si>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</si>
  <si>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</si>
  <si>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</si>
  <si>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</si>
  <si>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</si>
  <si>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</si>
  <si>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</si>
  <si>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</si>
  <si>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</si>
  <si>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</si>
  <si>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</si>
  <si>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</si>
  <si>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</si>
  <si>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</si>
  <si>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</si>
  <si>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</si>
  <si>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</si>
  <si>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</si>
  <si>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</si>
  <si>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</si>
  <si>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</si>
  <si>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</si>
  <si>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</si>
  <si>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</si>
  <si>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</si>
  <si>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</si>
  <si>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</si>
  <si>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</si>
  <si>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</si>
  <si>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</si>
  <si>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</si>
  <si>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</si>
  <si>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</si>
  <si>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</si>
  <si>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</si>
  <si>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</si>
  <si>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</si>
  <si>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</si>
  <si>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</si>
  <si>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</si>
  <si>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</si>
  <si>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</si>
  <si>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</si>
  <si>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</si>
  <si>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</si>
  <si>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</si>
  <si>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</si>
  <si>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</si>
  <si>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</si>
  <si>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</si>
  <si>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</si>
  <si>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</si>
  <si>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</si>
  <si>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</si>
  <si>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</si>
  <si>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</si>
  <si>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</si>
  <si>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</si>
  <si>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</si>
  <si>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</si>
  <si>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</si>
  <si>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</si>
  <si>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</si>
  <si>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</si>
  <si>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</si>
  <si>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</si>
  <si>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</si>
  <si>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</si>
  <si>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</si>
  <si>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</si>
  <si>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</si>
  <si>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</si>
  <si>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</si>
  <si>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</si>
  <si>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</si>
  <si>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</si>
  <si>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</si>
  <si>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</si>
  <si>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</si>
  <si>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</si>
  <si>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</si>
  <si>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</si>
  <si>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</si>
  <si>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</si>
  <si>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</si>
  <si>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</si>
  <si>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</si>
  <si>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</si>
  <si>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</si>
  <si>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</si>
  <si>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</si>
  <si>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</si>
  <si>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</si>
  <si>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</si>
  <si>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</si>
  <si>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</si>
  <si>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</si>
  <si>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</si>
  <si>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</si>
  <si>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</si>
  <si>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</si>
  <si>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</si>
  <si>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</si>
  <si>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</si>
  <si>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</si>
  <si>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</si>
  <si>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</si>
  <si>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</si>
  <si>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</si>
  <si>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</si>
  <si>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</si>
  <si>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</si>
  <si>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</si>
  <si>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</si>
  <si>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</si>
  <si>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</si>
  <si>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</si>
  <si>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</si>
  <si>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</si>
  <si>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</si>
  <si>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</si>
  <si>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</si>
  <si>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</si>
  <si>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</si>
  <si>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</si>
  <si>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</si>
  <si>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</si>
  <si>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</si>
  <si>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</si>
  <si>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</si>
  <si>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</si>
  <si>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</si>
  <si>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</si>
  <si>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</si>
  <si>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</si>
  <si>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</si>
  <si>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</si>
  <si>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</si>
  <si>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</si>
  <si>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</si>
  <si>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</si>
  <si>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</si>
  <si>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</si>
  <si>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</si>
  <si>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</si>
  <si>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</si>
  <si>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</si>
  <si>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</si>
  <si>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</si>
  <si>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</si>
  <si>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</si>
  <si>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</si>
  <si>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</si>
  <si>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</si>
  <si>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</si>
  <si>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</si>
  <si>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</si>
  <si>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</si>
  <si>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</si>
  <si>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</si>
  <si>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</si>
  <si>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</si>
  <si>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</si>
  <si>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</si>
  <si>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</si>
  <si>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</si>
  <si>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</si>
  <si>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</si>
  <si>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</si>
  <si>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</si>
  <si>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</si>
  <si>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</si>
  <si>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</si>
  <si>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</si>
  <si>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</si>
  <si>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</si>
  <si>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</si>
  <si>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</si>
  <si>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</si>
  <si>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</si>
  <si>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</si>
  <si>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</si>
  <si>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</si>
  <si>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</si>
  <si>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</si>
  <si>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</si>
  <si>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</si>
  <si>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</si>
  <si>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</si>
  <si>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</si>
  <si>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</si>
  <si>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</si>
  <si>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</si>
  <si>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</si>
  <si>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</si>
  <si>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</si>
  <si>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</si>
  <si>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</si>
  <si>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</si>
  <si>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</si>
  <si>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</si>
  <si>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</si>
  <si>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</si>
  <si>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</si>
  <si>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</si>
  <si>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</si>
  <si>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</si>
  <si>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</si>
  <si>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</si>
  <si>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</si>
  <si>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</si>
  <si>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</si>
  <si>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</si>
  <si>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</si>
  <si>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</si>
  <si>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</si>
  <si>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</si>
  <si>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</si>
  <si>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</si>
  <si>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</si>
  <si>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</si>
  <si>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</si>
  <si>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</si>
  <si>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</si>
  <si>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</si>
  <si>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</si>
  <si>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</si>
  <si>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</si>
  <si>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</si>
  <si>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</si>
  <si>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</si>
  <si>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</si>
  <si>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</si>
  <si>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</si>
  <si>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</si>
  <si>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</si>
  <si>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</si>
  <si>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</si>
  <si>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</si>
  <si>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</si>
  <si>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</si>
  <si>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</si>
  <si>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</si>
  <si>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</si>
  <si>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</si>
  <si>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</si>
  <si>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</si>
  <si>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</si>
  <si>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</si>
  <si>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</si>
  <si>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</si>
  <si>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</si>
  <si>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</si>
  <si>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</si>
  <si>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</si>
  <si>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</si>
  <si>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</si>
  <si>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</si>
  <si>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</si>
  <si>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</si>
  <si>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</si>
  <si>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</si>
  <si>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</si>
  <si>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</si>
  <si>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</si>
  <si>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</si>
  <si>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</si>
  <si>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</si>
  <si>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</si>
  <si>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</si>
  <si>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</si>
  <si>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</si>
  <si>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</si>
  <si>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</si>
  <si>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</si>
  <si>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</si>
  <si>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</si>
  <si>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</si>
  <si>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</si>
  <si>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</si>
  <si>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</si>
  <si>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</si>
  <si>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</si>
  <si>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</si>
  <si>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</si>
  <si>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</si>
  <si>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</si>
  <si>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</si>
  <si>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</si>
  <si>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</si>
  <si>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</si>
  <si>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</si>
  <si>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</si>
  <si>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</si>
  <si>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</si>
  <si>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</si>
  <si>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</si>
  <si>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</si>
  <si>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</si>
  <si>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</si>
  <si>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</si>
  <si>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</si>
  <si>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</si>
  <si>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</si>
  <si>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</si>
  <si>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</si>
  <si>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</si>
  <si>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</si>
  <si>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</si>
  <si>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</si>
  <si>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</si>
  <si>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</si>
  <si>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</si>
  <si>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</si>
  <si>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</si>
  <si>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</si>
  <si>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</si>
  <si>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</si>
  <si>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</si>
  <si>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</si>
  <si>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</si>
  <si>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</si>
  <si>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</si>
  <si>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</si>
  <si>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</si>
  <si>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</si>
  <si>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</si>
  <si>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</si>
  <si>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</si>
  <si>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</si>
  <si>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</si>
  <si>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</si>
  <si>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</si>
  <si>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</si>
  <si>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</si>
  <si>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</si>
  <si>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</si>
  <si>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</si>
  <si>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</si>
  <si>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</si>
  <si>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</si>
  <si>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</si>
  <si>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</si>
  <si>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</si>
  <si>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</si>
  <si>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</si>
  <si>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</si>
  <si>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</si>
  <si>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</si>
  <si>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</si>
  <si>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</si>
  <si>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</si>
  <si>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</si>
  <si>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</si>
  <si>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</si>
  <si>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</si>
  <si>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</si>
  <si>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</si>
  <si>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</si>
  <si>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</si>
  <si>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</si>
  <si>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</si>
  <si>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</si>
  <si>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</si>
  <si>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</si>
  <si>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</si>
  <si>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</si>
  <si>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</si>
  <si>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</si>
  <si>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</si>
  <si>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</si>
  <si>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</si>
  <si>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</si>
  <si>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</si>
  <si>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</si>
  <si>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</si>
  <si>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</si>
  <si>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</si>
  <si>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</si>
  <si>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</si>
  <si>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</si>
  <si>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</si>
  <si>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</si>
  <si>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</si>
  <si>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</si>
  <si>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</si>
  <si>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</si>
  <si>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</si>
  <si>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</si>
  <si>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</si>
  <si>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</si>
  <si>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</si>
  <si>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</si>
  <si>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</si>
  <si>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</si>
  <si>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</si>
  <si>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</si>
  <si>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</si>
  <si>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</si>
  <si>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</si>
  <si>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</si>
  <si>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</si>
  <si>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</si>
  <si>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</si>
  <si>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</si>
  <si>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</si>
  <si>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</si>
  <si>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</si>
  <si>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</si>
  <si>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</si>
  <si>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</si>
  <si>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</si>
  <si>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</si>
  <si>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</si>
  <si>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</si>
  <si>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</si>
  <si>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</si>
  <si>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</si>
  <si>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</si>
  <si>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</si>
  <si>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</si>
  <si>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</si>
  <si>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</si>
  <si>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</si>
  <si>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</si>
  <si>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</si>
  <si>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</si>
  <si>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</si>
  <si>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</si>
  <si>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</si>
  <si>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</si>
  <si>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</si>
  <si>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</si>
  <si>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</si>
  <si>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</si>
  <si>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</si>
  <si>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</si>
  <si>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</si>
  <si>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</si>
  <si>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</si>
  <si>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</si>
  <si>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</si>
  <si>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</si>
  <si>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</si>
  <si>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</si>
  <si>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</si>
  <si>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</si>
  <si>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</si>
  <si>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</si>
  <si>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</si>
  <si>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</si>
  <si>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</si>
  <si>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</si>
  <si>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</si>
  <si>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</si>
  <si>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</si>
  <si>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</si>
  <si>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</si>
  <si>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</si>
  <si>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</si>
  <si>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</si>
  <si>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</si>
  <si>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</si>
  <si>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</si>
  <si>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</si>
  <si>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</si>
  <si>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</si>
  <si>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</si>
  <si>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</si>
  <si>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</si>
  <si>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</si>
  <si>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</si>
  <si>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</si>
  <si>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</si>
  <si>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</si>
  <si>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</si>
  <si>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</si>
  <si>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</si>
  <si>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</si>
  <si>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</si>
  <si>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</si>
  <si>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</si>
  <si>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</si>
  <si>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</si>
  <si>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</si>
  <si>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</si>
  <si>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</si>
  <si>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</si>
  <si>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</si>
  <si>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</si>
  <si>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</si>
  <si>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</si>
  <si>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</si>
  <si>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</si>
  <si>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</si>
  <si>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</si>
  <si>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</si>
  <si>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</si>
  <si>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</si>
  <si>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</si>
  <si>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</si>
  <si>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</si>
  <si>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</si>
  <si>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</si>
  <si>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</si>
  <si>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</si>
  <si>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</si>
  <si>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</si>
  <si>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</si>
  <si>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</si>
  <si>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</si>
  <si>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</si>
  <si>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</si>
  <si>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</si>
  <si>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</si>
  <si>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</si>
  <si>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</si>
  <si>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</si>
  <si>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</si>
  <si>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</si>
  <si>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</si>
  <si>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</si>
  <si>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</si>
  <si>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</si>
  <si>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</si>
  <si>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</si>
  <si>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</si>
  <si>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</si>
  <si>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</si>
  <si>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</si>
  <si>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</si>
  <si>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</si>
  <si>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</si>
  <si>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</si>
  <si>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</si>
  <si>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</si>
  <si>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</si>
  <si>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</si>
  <si>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</si>
  <si>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</si>
  <si>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</si>
  <si>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</si>
  <si>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</si>
  <si>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</si>
  <si>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</si>
  <si>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</si>
  <si>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</si>
  <si>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</si>
  <si>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</si>
  <si>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</si>
  <si>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</si>
  <si>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</si>
  <si>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</si>
  <si>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</si>
  <si>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</si>
  <si>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</si>
  <si>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</si>
  <si>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</si>
  <si>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</si>
  <si>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</si>
  <si>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</si>
  <si>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</si>
  <si>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</si>
  <si>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</si>
  <si>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</si>
  <si>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</si>
  <si>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</si>
  <si>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</si>
  <si>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</si>
  <si>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</si>
  <si>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</si>
  <si>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</si>
  <si>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</si>
  <si>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</si>
  <si>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</si>
  <si>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</si>
  <si>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</si>
  <si>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</si>
  <si>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</si>
  <si>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</si>
  <si>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</si>
  <si>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</si>
  <si>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</si>
  <si>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</si>
  <si>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</si>
  <si>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</si>
  <si>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</si>
  <si>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</si>
  <si>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</si>
  <si>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</si>
  <si>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</si>
  <si>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</si>
  <si>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</si>
  <si>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</si>
  <si>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</si>
  <si>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</si>
  <si>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</si>
  <si>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</si>
  <si>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</si>
  <si>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</si>
  <si>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</si>
  <si>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</si>
  <si>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</si>
  <si>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</si>
  <si>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</si>
  <si>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</si>
  <si>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</si>
  <si>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</si>
  <si>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</si>
  <si>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</si>
  <si>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</si>
  <si>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</si>
  <si>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</si>
  <si>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</si>
  <si>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</si>
  <si>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</si>
  <si>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</si>
  <si>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</si>
  <si>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</si>
  <si>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</si>
  <si>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</si>
  <si>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</si>
  <si>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</si>
  <si>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</si>
  <si>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</si>
  <si>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</si>
  <si>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</si>
  <si>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</si>
  <si>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</si>
  <si>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</si>
  <si>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</si>
  <si>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</si>
  <si>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</si>
  <si>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</si>
  <si>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</si>
  <si>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</si>
  <si>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</si>
  <si>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</si>
  <si>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</si>
  <si>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</si>
  <si>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</si>
  <si>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</si>
  <si>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</si>
  <si>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</si>
  <si>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</si>
  <si>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</si>
  <si>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</si>
  <si>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</si>
  <si>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</si>
  <si>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</si>
  <si>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</si>
  <si>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</si>
  <si>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</si>
  <si>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</si>
  <si>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</si>
  <si>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</si>
  <si>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</si>
  <si>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</si>
  <si>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</si>
  <si>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</si>
  <si>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</si>
  <si>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</si>
  <si>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</si>
  <si>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</si>
  <si>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</si>
  <si>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</si>
  <si>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</si>
  <si>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</si>
  <si>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</si>
  <si>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</si>
  <si>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</si>
  <si>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</si>
  <si>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</si>
  <si>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</si>
  <si>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</si>
  <si>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</si>
  <si>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</si>
  <si>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</si>
  <si>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</si>
  <si>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</si>
  <si>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</si>
  <si>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</si>
  <si>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</si>
  <si>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</si>
  <si>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</si>
  <si>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</si>
  <si>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</si>
  <si>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</si>
  <si>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</si>
  <si>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</si>
  <si>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</si>
  <si>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</si>
  <si>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</si>
  <si>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</si>
  <si>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</si>
  <si>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</si>
  <si>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</si>
  <si>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</si>
  <si>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</si>
  <si>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</si>
  <si>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</si>
  <si>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</si>
  <si>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</si>
  <si>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</si>
  <si>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</si>
  <si>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</si>
  <si>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</si>
  <si>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</si>
  <si>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</si>
  <si>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</si>
  <si>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</si>
  <si>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</si>
  <si>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</si>
  <si>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</si>
  <si>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</si>
  <si>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</si>
  <si>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</si>
  <si>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</si>
  <si>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</si>
  <si>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</si>
  <si>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</si>
  <si>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</si>
  <si>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</si>
  <si>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</si>
  <si>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</si>
  <si>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</si>
  <si>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</si>
  <si>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</si>
  <si>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</si>
  <si>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</si>
  <si>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</si>
  <si>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</si>
  <si>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</si>
  <si>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</si>
  <si>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</si>
  <si>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</si>
  <si>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</si>
  <si>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</si>
  <si>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</si>
  <si>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</si>
  <si>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</si>
  <si>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</si>
  <si>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</si>
  <si>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</si>
  <si>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</si>
  <si>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</si>
  <si>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</si>
  <si>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</si>
  <si>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</si>
  <si>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</si>
  <si>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</si>
  <si>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</si>
  <si>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</si>
  <si>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</si>
  <si>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</si>
  <si>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</si>
  <si>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</si>
  <si>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</si>
  <si>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</si>
  <si>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</si>
  <si>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</si>
  <si>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</si>
  <si>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</si>
  <si>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</si>
  <si>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</si>
  <si>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</si>
  <si>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</si>
  <si>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</si>
  <si>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</si>
  <si>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</si>
  <si>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</si>
  <si>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</si>
  <si>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</si>
  <si>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</si>
  <si>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</si>
  <si>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</si>
  <si>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</si>
  <si>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</si>
  <si>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</si>
  <si>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</si>
  <si>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</si>
  <si>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</si>
  <si>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</si>
  <si>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</si>
  <si>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</si>
  <si>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</si>
  <si>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</si>
  <si>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</si>
  <si>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</si>
  <si>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</si>
  <si>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</si>
  <si>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</si>
  <si>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</si>
  <si>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</si>
  <si>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</si>
  <si>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</si>
  <si>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</si>
  <si>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</si>
  <si>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</si>
  <si>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</si>
  <si>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</si>
  <si>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</si>
  <si>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</si>
  <si>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</si>
  <si>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</si>
  <si>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</si>
  <si>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</si>
  <si>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</si>
  <si>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</si>
  <si>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</si>
  <si>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</si>
  <si>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</si>
  <si>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</si>
  <si>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</si>
  <si>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</si>
  <si>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</si>
  <si>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</si>
  <si>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</si>
  <si>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</si>
  <si>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</si>
  <si>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</si>
  <si>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</si>
  <si>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</si>
  <si>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</si>
  <si>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</si>
  <si>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</si>
  <si>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</si>
  <si>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</si>
  <si>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</si>
  <si>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</si>
  <si>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</si>
  <si>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</si>
  <si>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</si>
  <si>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</si>
  <si>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</si>
  <si>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</si>
  <si>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</si>
  <si>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</si>
  <si>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</si>
  <si>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</si>
  <si>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</si>
  <si>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</si>
  <si>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</si>
  <si>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</si>
  <si>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</si>
  <si>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</si>
  <si>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</si>
  <si>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</si>
  <si>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</si>
  <si>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</si>
  <si>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</si>
  <si>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</si>
  <si>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</si>
  <si>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</si>
  <si>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</si>
  <si>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</si>
  <si>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</si>
  <si>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</si>
  <si>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</si>
  <si>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</si>
  <si>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</si>
  <si>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</si>
  <si>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</si>
  <si>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</si>
  <si>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</si>
  <si>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</si>
  <si>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</si>
  <si>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</si>
  <si>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</si>
  <si>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</si>
  <si>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</si>
  <si>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</si>
  <si>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</si>
  <si>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</si>
  <si>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</si>
  <si>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</si>
  <si>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</si>
  <si>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</si>
  <si>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</si>
  <si>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</si>
  <si>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</si>
  <si>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</si>
  <si>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</si>
  <si>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</si>
  <si>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</si>
  <si>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</si>
  <si>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</si>
  <si>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</si>
  <si>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</si>
  <si>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</si>
  <si>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</si>
  <si>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</si>
  <si>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</si>
  <si>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</si>
  <si>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</si>
  <si>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</si>
  <si>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</si>
  <si>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</si>
  <si>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</si>
  <si>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</si>
  <si>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</si>
  <si>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</si>
  <si>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</si>
  <si>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</si>
  <si>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</si>
  <si>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</si>
  <si>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</si>
  <si>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</si>
  <si>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</si>
  <si>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</si>
  <si>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</si>
  <si>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</si>
  <si>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</si>
  <si>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</si>
  <si>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</si>
  <si>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</si>
  <si>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</si>
  <si>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</si>
  <si>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</si>
  <si>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</si>
  <si>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</si>
  <si>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</si>
  <si>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</si>
  <si>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</si>
  <si>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</si>
  <si>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</si>
  <si>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</si>
  <si>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</si>
  <si>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</si>
  <si>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</si>
  <si>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</si>
  <si>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</si>
  <si>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</si>
  <si>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</si>
  <si>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</si>
  <si>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</si>
  <si>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</si>
  <si>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</si>
  <si>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</si>
  <si>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</si>
  <si>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</si>
  <si>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</si>
  <si>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</si>
  <si>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</si>
  <si>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</si>
  <si>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</si>
  <si>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</si>
  <si>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</si>
  <si>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</si>
  <si>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</si>
  <si>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</si>
  <si>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</si>
  <si>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</si>
  <si>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</si>
  <si>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</si>
  <si>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</si>
  <si>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</si>
  <si>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</si>
  <si>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</si>
  <si>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</si>
  <si>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</si>
  <si>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</si>
  <si>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</si>
  <si>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</si>
  <si>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</si>
  <si>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</si>
  <si>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</si>
  <si>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</si>
  <si>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</si>
  <si>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</si>
  <si>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</si>
  <si>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</si>
  <si>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</si>
  <si>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</si>
  <si>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</si>
  <si>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</si>
  <si>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</si>
  <si>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</si>
  <si>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</si>
  <si>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</si>
  <si>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</si>
  <si>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</si>
  <si>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</si>
  <si>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</si>
  <si>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</si>
  <si>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</si>
  <si>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</si>
  <si>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</si>
  <si>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</si>
  <si>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</si>
  <si>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</si>
  <si>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</si>
  <si>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</si>
  <si>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</si>
  <si>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</si>
  <si>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</si>
  <si>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</si>
  <si>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</si>
  <si>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</si>
  <si>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</si>
  <si>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</si>
  <si>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</si>
  <si>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</si>
  <si>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</si>
  <si>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</si>
  <si>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</si>
  <si>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</si>
  <si>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</si>
  <si>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</si>
  <si>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</si>
  <si>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</si>
  <si>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</si>
  <si>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</si>
  <si>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</si>
  <si>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</si>
  <si>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</si>
  <si>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</si>
  <si>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</si>
  <si>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</si>
  <si>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</si>
  <si>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</si>
  <si>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</si>
  <si>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</si>
  <si>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</si>
  <si>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</si>
  <si>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</si>
  <si>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</si>
  <si>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</si>
  <si>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</si>
  <si>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</si>
  <si>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</si>
  <si>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</si>
  <si>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</si>
  <si>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</si>
  <si>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</si>
  <si>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</si>
  <si>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</si>
  <si>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</si>
  <si>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</si>
  <si>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</si>
  <si>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</si>
  <si>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</si>
  <si>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</si>
  <si>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</si>
  <si>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</si>
  <si>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</si>
  <si>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</si>
  <si>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</si>
  <si>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</si>
  <si>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</si>
  <si>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</si>
  <si>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</si>
  <si>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</si>
  <si>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</si>
  <si>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</si>
  <si>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</si>
  <si>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</si>
  <si>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</si>
  <si>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</si>
  <si>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</si>
  <si>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</si>
  <si>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</si>
  <si>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</si>
  <si>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</si>
  <si>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</si>
  <si>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</si>
  <si>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</si>
  <si>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</si>
  <si>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</si>
  <si>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</si>
  <si>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</si>
  <si>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</si>
  <si>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</si>
  <si>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</si>
  <si>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</si>
  <si>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</si>
  <si>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</si>
  <si>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</si>
  <si>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</si>
  <si>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</si>
  <si>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</si>
  <si>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</si>
  <si>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</si>
  <si>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</si>
  <si>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</si>
  <si>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</si>
  <si>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</si>
  <si>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</si>
  <si>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</si>
  <si>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</si>
  <si>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</si>
  <si>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</si>
  <si>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</si>
  <si>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</si>
  <si>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</si>
  <si>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</si>
  <si>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</si>
  <si>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</si>
  <si>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</si>
  <si>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</si>
  <si>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</si>
  <si>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</si>
  <si>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</si>
  <si>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</si>
  <si>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</si>
  <si>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</si>
  <si>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</si>
  <si>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</si>
  <si>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</si>
  <si>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</si>
  <si>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</si>
  <si>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</si>
  <si>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</si>
  <si>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</si>
  <si>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</si>
  <si>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</si>
  <si>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</si>
  <si>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</si>
  <si>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</si>
  <si>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</si>
  <si>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</si>
  <si>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</si>
  <si>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</si>
  <si>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</si>
  <si>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</si>
  <si>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</si>
  <si>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</si>
  <si>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</si>
  <si>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</si>
  <si>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</si>
  <si>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</si>
  <si>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</si>
  <si>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</si>
  <si>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</si>
  <si>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</si>
  <si>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</si>
  <si>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</si>
  <si>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</si>
  <si>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</si>
  <si>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</si>
  <si>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</si>
  <si>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</si>
  <si>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</si>
  <si>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</si>
  <si>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</si>
  <si>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</si>
  <si>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</si>
  <si>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</si>
  <si>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</si>
  <si>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</si>
  <si>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</si>
  <si>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</si>
  <si>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</si>
  <si>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</si>
  <si>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</si>
  <si>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</si>
  <si>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</si>
  <si>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</si>
  <si>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</si>
  <si>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</si>
  <si>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</si>
  <si>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</si>
  <si>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</si>
  <si>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</si>
  <si>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</si>
  <si>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</si>
  <si>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</si>
  <si>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</si>
  <si>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</si>
  <si>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</si>
  <si>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</si>
  <si>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</si>
  <si>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</si>
  <si>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</si>
  <si>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</si>
  <si>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</si>
  <si>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</si>
  <si>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</si>
  <si>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</si>
  <si>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</si>
  <si>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</si>
  <si>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</si>
  <si>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</si>
  <si>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</si>
  <si>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</si>
  <si>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</si>
  <si>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</si>
  <si>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</si>
  <si>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</si>
  <si>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</si>
  <si>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</si>
  <si>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</si>
  <si>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</si>
  <si>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</si>
  <si>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</si>
  <si>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</si>
  <si>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</si>
  <si>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</si>
  <si>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</si>
  <si>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</si>
  <si>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</si>
  <si>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</si>
  <si>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</si>
  <si>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</si>
  <si>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</si>
  <si>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</si>
  <si>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</si>
  <si>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</si>
  <si>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</si>
  <si>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</si>
  <si>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</si>
  <si>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</si>
  <si>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</si>
  <si>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</si>
  <si>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</si>
  <si>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</si>
  <si>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</si>
  <si>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</si>
  <si>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</si>
  <si>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</si>
  <si>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</si>
  <si>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</si>
  <si>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</si>
  <si>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</si>
  <si>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</si>
  <si>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</si>
  <si>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</si>
  <si>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</si>
  <si>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</si>
  <si>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</si>
  <si>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</si>
  <si>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</si>
  <si>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</si>
  <si>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</si>
  <si>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</si>
  <si>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</si>
  <si>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</si>
  <si>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</si>
  <si>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</si>
  <si>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</si>
  <si>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</si>
  <si>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</si>
  <si>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</si>
  <si>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</si>
  <si>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</si>
  <si>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</si>
  <si>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</si>
  <si>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</si>
  <si>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</si>
  <si>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</si>
  <si>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</si>
  <si>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</si>
  <si>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</si>
  <si>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</si>
  <si>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</si>
  <si>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</si>
  <si>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</si>
  <si>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</si>
  <si>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</si>
  <si>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</si>
  <si>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</si>
  <si>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</si>
  <si>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</si>
  <si>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</si>
  <si>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</si>
  <si>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</si>
  <si>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</si>
  <si>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</si>
  <si>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</si>
  <si>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</si>
  <si>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</si>
  <si>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</si>
  <si>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</si>
  <si>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</si>
  <si>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</si>
  <si>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</si>
  <si>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</si>
  <si>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</si>
  <si>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</si>
  <si>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</si>
  <si>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</si>
  <si>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</si>
  <si>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</si>
  <si>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</si>
  <si>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</si>
  <si>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</si>
  <si>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</si>
  <si>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</si>
  <si>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</si>
  <si>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</si>
  <si>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</si>
  <si>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</si>
  <si>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</si>
  <si>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</si>
  <si>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</si>
  <si>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</si>
  <si>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</si>
  <si>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</si>
  <si>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</si>
  <si>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</si>
  <si>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</si>
  <si>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</si>
  <si>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</si>
  <si>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</si>
  <si>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</si>
  <si>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</si>
  <si>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</si>
  <si>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</si>
  <si>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</si>
  <si>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</si>
  <si>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</si>
  <si>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</si>
  <si>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</si>
  <si>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</si>
  <si>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</si>
  <si>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</si>
  <si>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</si>
  <si>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</si>
  <si>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</si>
  <si>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</si>
  <si>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</si>
  <si>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</si>
  <si>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</si>
  <si>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</si>
  <si>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</si>
  <si>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</si>
  <si>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</si>
  <si>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</si>
  <si>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</si>
  <si>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</si>
  <si>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</si>
  <si>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</si>
  <si>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</si>
  <si>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</si>
  <si>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</si>
  <si>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</si>
  <si>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</si>
  <si>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</si>
  <si>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</si>
  <si>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</si>
  <si>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</si>
  <si>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</si>
  <si>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</si>
  <si>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</si>
  <si>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</si>
  <si>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</si>
  <si>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</si>
  <si>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</si>
  <si>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</si>
  <si>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</si>
  <si>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</si>
  <si>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</si>
  <si>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</si>
  <si>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</si>
  <si>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</si>
  <si>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</si>
  <si>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</si>
  <si>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</si>
  <si>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</si>
  <si>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</si>
  <si>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</si>
  <si>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</si>
  <si>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</si>
  <si>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</si>
  <si>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</si>
  <si>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</si>
  <si>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</si>
  <si>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</si>
  <si>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</si>
  <si>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</si>
  <si>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</si>
  <si>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</si>
  <si>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</si>
  <si>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</si>
  <si>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</si>
  <si>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</si>
  <si>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</si>
  <si>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</si>
  <si>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</si>
  <si>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</si>
  <si>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</si>
  <si>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</si>
  <si>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</si>
  <si>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</si>
  <si>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</si>
  <si>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</si>
  <si>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</si>
  <si>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</si>
  <si>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</si>
  <si>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</si>
  <si>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</si>
  <si>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</si>
  <si>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</si>
  <si>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</si>
  <si>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</si>
  <si>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</si>
  <si>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</si>
  <si>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</si>
  <si>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</si>
  <si>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</si>
  <si>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</si>
  <si>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</si>
  <si>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</si>
  <si>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</si>
  <si>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</si>
  <si>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</si>
  <si>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</si>
  <si>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</si>
  <si>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</si>
  <si>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</si>
  <si>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</si>
  <si>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</si>
  <si>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</si>
  <si>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</si>
  <si>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</si>
  <si>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</si>
  <si>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</si>
  <si>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</si>
  <si>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</si>
  <si>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</si>
  <si>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</si>
  <si>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</si>
  <si>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</si>
  <si>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</si>
  <si>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</si>
  <si>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</si>
  <si>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</si>
  <si>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</si>
  <si>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</si>
  <si>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</si>
  <si>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</si>
  <si>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</si>
  <si>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</si>
  <si>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</si>
  <si>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</si>
  <si>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</si>
  <si>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</si>
  <si>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</si>
  <si>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</si>
  <si>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</si>
  <si>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</si>
  <si>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</si>
  <si>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</si>
  <si>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</si>
  <si>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</si>
  <si>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</si>
  <si>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</si>
  <si>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</si>
  <si>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</si>
  <si>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</si>
  <si>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</si>
  <si>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</si>
  <si>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</si>
  <si>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</si>
  <si>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</si>
  <si>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</si>
  <si>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</si>
  <si>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</si>
  <si>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</si>
  <si>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</si>
  <si>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</si>
  <si>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</si>
  <si>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</si>
  <si>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</si>
  <si>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</si>
  <si>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</si>
  <si>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</si>
  <si>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</si>
  <si>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</si>
  <si>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</si>
  <si>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</si>
  <si>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</si>
  <si>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</si>
  <si>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</si>
  <si>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</si>
  <si>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</si>
  <si>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</si>
  <si>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</si>
  <si>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</si>
  <si>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</si>
  <si>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</si>
  <si>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</si>
  <si>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</si>
  <si>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</si>
  <si>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</si>
  <si>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</si>
  <si>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</si>
  <si>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</si>
  <si>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</si>
  <si>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</si>
  <si>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</si>
  <si>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</si>
  <si>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</si>
  <si>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</si>
  <si>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</si>
  <si>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</si>
  <si>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</si>
  <si>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</si>
  <si>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</si>
  <si>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</si>
  <si>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</si>
  <si>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</si>
  <si>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</si>
  <si>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</si>
  <si>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</si>
  <si>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</si>
  <si>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</si>
  <si>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</si>
  <si>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</si>
  <si>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</si>
  <si>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</si>
  <si>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</si>
  <si>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</si>
  <si>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</si>
  <si>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</si>
  <si>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</si>
  <si>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</si>
  <si>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</si>
  <si>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</si>
  <si>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</si>
  <si>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</si>
  <si>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</si>
  <si>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</si>
  <si>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</si>
  <si>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</si>
  <si>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</si>
  <si>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</si>
  <si>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</si>
  <si>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</si>
  <si>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</si>
  <si>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</si>
  <si>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</si>
  <si>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</si>
  <si>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</si>
  <si>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</si>
  <si>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</si>
  <si>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</si>
  <si>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</si>
  <si>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</si>
  <si>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</si>
  <si>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</si>
  <si>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</si>
  <si>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</si>
  <si>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</si>
  <si>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</si>
  <si>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</si>
  <si>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</si>
  <si>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</si>
  <si>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</si>
  <si>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</si>
  <si>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</si>
  <si>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</si>
  <si>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</si>
  <si>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</si>
  <si>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</si>
  <si>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</si>
  <si>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</si>
  <si>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</si>
  <si>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</si>
  <si>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</si>
  <si>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</si>
  <si>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</si>
  <si>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</si>
  <si>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</si>
  <si>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</si>
  <si>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</si>
  <si>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</si>
  <si>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</si>
  <si>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</si>
  <si>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</si>
  <si>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</si>
  <si>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</si>
  <si>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</si>
  <si>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</si>
  <si>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</si>
  <si>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</si>
  <si>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</si>
  <si>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</si>
  <si>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</si>
  <si>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</si>
  <si>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</si>
  <si>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</si>
  <si>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</si>
  <si>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</si>
  <si>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</si>
  <si>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</si>
  <si>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</si>
  <si>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</si>
  <si>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</si>
  <si>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</si>
  <si>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</si>
  <si>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</si>
  <si>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</si>
  <si>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</si>
  <si>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</si>
  <si>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</si>
  <si>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</si>
  <si>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</si>
  <si>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</si>
  <si>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</si>
  <si>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</si>
  <si>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</si>
  <si>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</si>
  <si>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</si>
  <si>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</si>
  <si>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</si>
  <si>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</si>
  <si>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</si>
  <si>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</si>
  <si>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</si>
  <si>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</si>
  <si>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</si>
  <si>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</si>
  <si>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</si>
  <si>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</si>
  <si>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</si>
  <si>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</si>
  <si>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</si>
  <si>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</si>
  <si>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</si>
  <si>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</si>
  <si>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</si>
  <si>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</si>
  <si>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</si>
  <si>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</si>
  <si>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</si>
  <si>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</si>
  <si>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</si>
  <si>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</si>
  <si>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</si>
  <si>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</si>
  <si>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</si>
  <si>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</si>
  <si>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</si>
  <si>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</si>
  <si>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</si>
  <si>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</si>
  <si>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</si>
  <si>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</si>
  <si>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</si>
  <si>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</si>
  <si>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</si>
  <si>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</si>
  <si>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</si>
  <si>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</si>
  <si>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</si>
  <si>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</si>
  <si>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</si>
  <si>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</si>
  <si>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</si>
  <si>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</si>
  <si>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</si>
  <si>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</si>
  <si>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</si>
  <si>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</si>
  <si>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</si>
  <si>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</si>
  <si>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</si>
  <si>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</si>
  <si>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</si>
  <si>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</si>
  <si>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</si>
  <si>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</si>
  <si>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</si>
  <si>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</si>
  <si>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</si>
  <si>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</si>
  <si>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</si>
  <si>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</si>
  <si>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</si>
  <si>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</si>
  <si>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</si>
  <si>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</si>
  <si>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</si>
  <si>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</si>
  <si>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</si>
  <si>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</si>
  <si>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</si>
  <si>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</si>
  <si>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</si>
  <si>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</si>
  <si>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</si>
  <si>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</si>
  <si>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</si>
  <si>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</si>
  <si>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</si>
  <si>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</si>
  <si>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</si>
  <si>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</si>
  <si>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</si>
  <si>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</si>
  <si>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</si>
  <si>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</si>
  <si>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</si>
  <si>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</si>
  <si>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</si>
  <si>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</si>
  <si>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</si>
  <si>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</si>
  <si>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</si>
  <si>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</si>
  <si>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</si>
  <si>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</si>
  <si>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</si>
  <si>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</si>
  <si>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</si>
  <si>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</si>
  <si>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</si>
  <si>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</si>
  <si>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</si>
  <si>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</si>
  <si>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</si>
  <si>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</si>
  <si>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</si>
  <si>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</si>
  <si>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</si>
  <si>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</si>
  <si>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</si>
  <si>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</si>
  <si>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</si>
  <si>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</si>
  <si>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</si>
  <si>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</si>
  <si>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</si>
  <si>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</si>
  <si>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</si>
  <si>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</si>
  <si>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</si>
  <si>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</si>
  <si>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</si>
  <si>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</si>
  <si>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</si>
  <si>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</si>
  <si>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</si>
  <si>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</si>
  <si>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</si>
  <si>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</si>
  <si>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</si>
  <si>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</si>
  <si>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</si>
  <si>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</si>
  <si>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</si>
  <si>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</si>
  <si>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</si>
  <si>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</si>
  <si>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</si>
  <si>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</si>
  <si>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</si>
  <si>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</si>
  <si>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</si>
  <si>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</si>
  <si>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</si>
  <si>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</si>
  <si>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</si>
  <si>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</si>
  <si>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</si>
  <si>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</si>
  <si>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</si>
  <si>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</si>
  <si>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</si>
  <si>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</si>
  <si>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</si>
  <si>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</si>
  <si>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</si>
  <si>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</si>
  <si>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</si>
  <si>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</si>
  <si>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</si>
  <si>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</si>
  <si>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</si>
  <si>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</si>
  <si>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</si>
  <si>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</si>
  <si>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</si>
  <si>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</si>
  <si>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</si>
  <si>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</si>
  <si>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</si>
  <si>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</si>
  <si>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</si>
  <si>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</si>
  <si>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</si>
  <si>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</si>
  <si>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</si>
  <si>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</si>
  <si>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</si>
  <si>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</si>
  <si>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</si>
  <si>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</si>
  <si>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</si>
  <si>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</si>
  <si>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</si>
  <si>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</si>
  <si>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</si>
  <si>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</si>
  <si>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</si>
  <si>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</si>
  <si>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</si>
  <si>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</si>
  <si>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</si>
  <si>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</si>
  <si>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</si>
  <si>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</si>
  <si>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</si>
  <si>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</si>
  <si>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</si>
  <si>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</si>
  <si>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</si>
  <si>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</si>
  <si>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</si>
  <si>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</si>
  <si>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</si>
  <si>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</si>
  <si>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</si>
  <si>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</si>
  <si>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</si>
  <si>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</si>
  <si>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</si>
  <si>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</si>
  <si>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</si>
  <si>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</si>
  <si>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</si>
  <si>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</si>
  <si>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</si>
  <si>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</si>
  <si>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</si>
  <si>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</si>
  <si>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</si>
  <si>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</si>
  <si>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</si>
  <si>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</si>
  <si>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</si>
  <si>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</si>
  <si>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</si>
  <si>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</si>
  <si>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</si>
  <si>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</si>
  <si>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</si>
  <si>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</si>
  <si>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</si>
  <si>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</si>
  <si>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</si>
  <si>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</si>
  <si>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</si>
  <si>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</si>
  <si>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</si>
  <si>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</si>
  <si>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</si>
  <si>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</si>
  <si>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</si>
  <si>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</si>
  <si>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</si>
  <si>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</si>
  <si>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</si>
  <si>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</si>
  <si>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</si>
  <si>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</si>
  <si>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</si>
  <si>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</si>
  <si>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</si>
  <si>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</si>
  <si>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</si>
  <si>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</si>
  <si>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</si>
  <si>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</si>
  <si>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</si>
  <si>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</si>
  <si>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</si>
  <si>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</si>
  <si>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</si>
  <si>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</si>
  <si>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</si>
  <si>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</si>
  <si>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</si>
  <si>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</si>
  <si>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</si>
  <si>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</si>
  <si>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</si>
  <si>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</si>
  <si>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</si>
  <si>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</si>
  <si>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</si>
  <si>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</si>
  <si>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</si>
  <si>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</si>
  <si>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</si>
  <si>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</si>
  <si>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</si>
  <si>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</si>
  <si>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</si>
  <si>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</si>
  <si>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</si>
  <si>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</si>
  <si>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</si>
  <si>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</si>
  <si>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</si>
  <si>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</si>
  <si>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</si>
  <si>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</si>
  <si>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</si>
  <si>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</si>
  <si>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</si>
  <si>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</si>
  <si>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</si>
  <si>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</si>
  <si>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</si>
  <si>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</si>
  <si>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</si>
  <si>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</si>
  <si>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</si>
  <si>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</si>
  <si>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</si>
  <si>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</si>
  <si>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</si>
  <si>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</si>
  <si>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</si>
  <si>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</si>
  <si>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</si>
  <si>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</si>
  <si>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</si>
  <si>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</si>
  <si>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</si>
  <si>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</si>
  <si>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</si>
  <si>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</si>
  <si>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</si>
  <si>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</si>
  <si>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</si>
  <si>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</si>
  <si>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</si>
  <si>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</si>
  <si>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</si>
  <si>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</si>
  <si>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</si>
  <si>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</si>
  <si>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</si>
  <si>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</si>
  <si>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</si>
  <si>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</si>
  <si>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</si>
  <si>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</si>
  <si>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</si>
  <si>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</si>
  <si>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</si>
  <si>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</si>
  <si>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</si>
  <si>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</si>
  <si>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</si>
  <si>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</si>
  <si>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</si>
  <si>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</si>
  <si>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</si>
  <si>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</si>
  <si>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</si>
  <si>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</si>
  <si>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</si>
  <si>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</si>
  <si>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</si>
  <si>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</si>
  <si>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</si>
  <si>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</si>
  <si>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</si>
  <si>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</si>
  <si>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</si>
  <si>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</si>
  <si>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</si>
  <si>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</si>
  <si>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</si>
  <si>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</si>
  <si>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</si>
  <si>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</si>
  <si>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</si>
  <si>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</si>
  <si>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</si>
  <si>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</si>
  <si>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</si>
  <si>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</si>
  <si>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</si>
  <si>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</si>
  <si>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</si>
  <si>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</si>
  <si>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</si>
  <si>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</si>
  <si>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</si>
  <si>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</si>
  <si>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</si>
  <si>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</si>
  <si>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</si>
  <si>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</si>
  <si>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</si>
  <si>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</si>
  <si>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</si>
  <si>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</si>
  <si>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</si>
  <si>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</si>
  <si>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</si>
  <si>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</si>
  <si>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</si>
  <si>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</si>
  <si>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</si>
  <si>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</si>
  <si>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</si>
  <si>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</si>
  <si>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</si>
  <si>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</si>
  <si>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</si>
  <si>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</si>
  <si>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</si>
  <si>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</si>
  <si>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</si>
  <si>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</si>
  <si>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</si>
  <si>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</si>
  <si>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</si>
  <si>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</si>
  <si>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</si>
  <si>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</si>
  <si>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</si>
  <si>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</si>
  <si>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</si>
  <si>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</si>
  <si>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</si>
  <si>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</si>
  <si>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</si>
  <si>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</si>
  <si>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</si>
  <si>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</si>
  <si>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</si>
  <si>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</si>
  <si>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</si>
  <si>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</si>
  <si>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</si>
  <si>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</si>
  <si>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</si>
  <si>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</si>
  <si>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</si>
  <si>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</si>
  <si>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</si>
  <si>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</si>
  <si>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</si>
  <si>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</si>
  <si>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</si>
  <si>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</si>
  <si>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</si>
  <si>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</si>
  <si>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</si>
  <si>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</si>
  <si>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</si>
  <si>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</si>
  <si>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</si>
  <si>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</si>
  <si>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</si>
  <si>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</si>
  <si>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</si>
  <si>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</si>
  <si>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</si>
  <si>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</si>
  <si>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</si>
  <si>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</si>
  <si>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</si>
  <si>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</si>
  <si>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</si>
  <si>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</si>
  <si>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</si>
  <si>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</si>
  <si>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</si>
  <si>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</si>
  <si>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</si>
  <si>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</si>
  <si>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</si>
  <si>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</si>
  <si>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</si>
  <si>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</si>
  <si>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</si>
  <si>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</si>
  <si>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</si>
  <si>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</si>
  <si>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</si>
  <si>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</si>
  <si>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</si>
  <si>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</si>
  <si>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</si>
  <si>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</si>
  <si>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</si>
  <si>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</si>
  <si>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</si>
  <si>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</si>
  <si>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</si>
  <si>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</si>
  <si>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</si>
  <si>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</si>
  <si>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</si>
  <si>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</si>
  <si>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</si>
  <si>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</si>
  <si>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</si>
  <si>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</si>
  <si>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</si>
  <si>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</si>
  <si>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</si>
  <si>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</si>
  <si>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</si>
  <si>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</si>
  <si>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</si>
  <si>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</si>
  <si>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</si>
  <si>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</si>
  <si>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</si>
  <si>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</si>
  <si>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</si>
  <si>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</si>
  <si>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</si>
  <si>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</si>
  <si>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</si>
  <si>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</si>
  <si>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</si>
  <si>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</si>
  <si>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</si>
  <si>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</si>
  <si>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</si>
  <si>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</si>
  <si>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</si>
  <si>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</si>
  <si>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</si>
  <si>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</si>
  <si>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</si>
  <si>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</si>
  <si>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</si>
  <si>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</si>
  <si>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</si>
  <si>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</si>
  <si>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</si>
  <si>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</si>
  <si>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</si>
  <si>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</si>
  <si>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</si>
  <si>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</si>
  <si>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</si>
  <si>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</si>
  <si>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</si>
  <si>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</si>
  <si>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</si>
  <si>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</si>
  <si>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</si>
  <si>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</si>
  <si>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</si>
  <si>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</si>
  <si>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</si>
  <si>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</si>
  <si>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</si>
  <si>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</si>
  <si>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</si>
  <si>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</si>
  <si>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</si>
  <si>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</si>
  <si>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</si>
  <si>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</si>
  <si>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</si>
  <si>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</si>
  <si>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</si>
  <si>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</si>
  <si>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</si>
  <si>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</si>
  <si>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</si>
  <si>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</si>
  <si>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</si>
  <si>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</si>
  <si>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</si>
  <si>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</si>
  <si>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</si>
  <si>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</si>
  <si>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</si>
  <si>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</si>
  <si>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</si>
  <si>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</si>
  <si>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</si>
  <si>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</si>
  <si>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</si>
  <si>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</si>
  <si>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</si>
  <si>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</si>
  <si>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</si>
  <si>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</si>
  <si>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</si>
  <si>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</si>
  <si>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</si>
  <si>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</si>
  <si>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</si>
  <si>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</si>
  <si>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</si>
  <si>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</si>
  <si>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</si>
  <si>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</si>
  <si>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</si>
  <si>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</si>
  <si>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</si>
  <si>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</si>
  <si>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</si>
  <si>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</si>
  <si>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</si>
  <si>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</si>
  <si>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</si>
  <si>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</si>
  <si>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</si>
  <si>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</si>
  <si>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</si>
  <si>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</si>
  <si>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</si>
  <si>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</si>
  <si>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</si>
  <si>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</si>
  <si>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</si>
  <si>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</si>
  <si>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</si>
  <si>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</si>
  <si>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</si>
  <si>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</si>
  <si>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</si>
  <si>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</si>
  <si>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</si>
  <si>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</si>
  <si>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</si>
  <si>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</si>
  <si>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</si>
  <si>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</si>
  <si>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</si>
  <si>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</si>
  <si>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</si>
  <si>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</si>
  <si>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</si>
  <si>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</si>
  <si>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</si>
  <si>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</si>
  <si>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</si>
  <si>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</si>
  <si>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</si>
  <si>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</si>
  <si>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</si>
  <si>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</si>
  <si>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</si>
  <si>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</si>
  <si>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</si>
  <si>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</si>
  <si>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</si>
  <si>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</si>
  <si>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</si>
  <si>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</si>
  <si>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</si>
  <si>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</si>
  <si>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</si>
  <si>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</si>
  <si>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</si>
  <si>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</si>
  <si>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</si>
  <si>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</si>
  <si>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</si>
  <si>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</si>
  <si>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</si>
  <si>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</si>
  <si>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</si>
  <si>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</si>
  <si>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</si>
  <si>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</si>
  <si>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</si>
  <si>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</si>
  <si>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</si>
  <si>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</si>
  <si>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</si>
  <si>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</si>
  <si>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</si>
  <si>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</si>
  <si>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</si>
  <si>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</si>
  <si>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</si>
  <si>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</si>
  <si>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</si>
  <si>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</si>
  <si>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</si>
  <si>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</si>
  <si>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</si>
  <si>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</si>
  <si>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</si>
  <si>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</si>
  <si>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</si>
  <si>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</si>
  <si>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</si>
  <si>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</si>
  <si>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</si>
  <si>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</si>
  <si>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</si>
  <si>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</si>
  <si>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</si>
  <si>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</si>
  <si>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</si>
  <si>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</si>
  <si>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</si>
  <si>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</si>
  <si>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</si>
  <si>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</si>
  <si>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</si>
  <si>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</si>
  <si>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</si>
  <si>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</si>
  <si>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</si>
  <si>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</si>
  <si>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</si>
  <si>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</si>
  <si>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</si>
  <si>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</si>
  <si>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</si>
  <si>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</si>
  <si>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</si>
  <si>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</si>
  <si>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</si>
  <si>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</si>
  <si>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</si>
  <si>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</si>
  <si>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</si>
  <si>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</si>
  <si>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</si>
  <si>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</si>
  <si>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</si>
  <si>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</si>
  <si>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</si>
  <si>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</si>
  <si>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</si>
  <si>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</si>
  <si>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</si>
  <si>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</si>
  <si>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</si>
  <si>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</si>
  <si>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</si>
  <si>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</si>
  <si>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</si>
  <si>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</si>
  <si>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</si>
  <si>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</si>
  <si>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</si>
  <si>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</si>
  <si>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</si>
  <si>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</si>
  <si>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</si>
  <si>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</si>
  <si>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</si>
  <si>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</si>
  <si>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</si>
  <si>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</si>
  <si>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</si>
  <si>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</si>
  <si>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</si>
  <si>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</si>
  <si>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</si>
  <si>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</si>
  <si>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</si>
  <si>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</si>
  <si>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</si>
  <si>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</si>
  <si>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</si>
  <si>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</si>
  <si>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</si>
  <si>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</si>
  <si>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</si>
  <si>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</si>
  <si>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</si>
  <si>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</si>
  <si>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</si>
  <si>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</si>
  <si>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</si>
  <si>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</si>
  <si>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</si>
  <si>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</si>
  <si>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</si>
  <si>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</si>
  <si>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</si>
  <si>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</si>
  <si>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</si>
  <si>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</si>
  <si>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</si>
  <si>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</si>
  <si>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</si>
  <si>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</si>
  <si>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</si>
  <si>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</si>
  <si>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</si>
  <si>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</si>
  <si>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</si>
  <si>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</si>
  <si>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</si>
  <si>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</si>
  <si>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</si>
  <si>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</si>
  <si>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</si>
  <si>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</si>
  <si>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</si>
  <si>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</si>
  <si>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</si>
  <si>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</si>
  <si>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</si>
  <si>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</si>
  <si>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</si>
  <si>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</si>
  <si>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</si>
  <si>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</si>
  <si>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</si>
  <si>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</si>
  <si>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</si>
  <si>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</si>
  <si>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</si>
  <si>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</si>
  <si>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</si>
  <si>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</si>
  <si>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</si>
  <si>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</si>
  <si>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</si>
  <si>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</si>
  <si>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</si>
  <si>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</si>
  <si>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</si>
  <si>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</si>
  <si>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</si>
  <si>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</si>
  <si>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</si>
  <si>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</si>
  <si>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</si>
  <si>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</si>
  <si>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</si>
  <si>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</si>
  <si>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</si>
  <si>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</si>
  <si>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</si>
  <si>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</si>
  <si>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</si>
  <si>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</si>
  <si>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</si>
  <si>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</si>
  <si>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</si>
  <si>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</si>
  <si>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</si>
  <si>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</si>
  <si>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</si>
  <si>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</si>
  <si>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</si>
  <si>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</si>
  <si>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</si>
  <si>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</si>
  <si>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</si>
  <si>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</si>
  <si>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</si>
  <si>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</si>
  <si>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</si>
  <si>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</si>
  <si>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</si>
  <si>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</si>
  <si>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</si>
  <si>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</si>
  <si>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</si>
  <si>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</si>
  <si>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</si>
  <si>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</si>
  <si>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</si>
  <si>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</si>
  <si>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</si>
  <si>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</si>
  <si>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</si>
  <si>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</si>
  <si>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</si>
  <si>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</si>
  <si>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</si>
  <si>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</si>
  <si>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</si>
  <si>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</si>
  <si>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</si>
  <si>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</si>
  <si>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</si>
  <si>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</si>
  <si>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</si>
  <si>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</si>
  <si>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</si>
  <si>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</si>
  <si>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</si>
  <si>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</si>
  <si>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</si>
  <si>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</si>
  <si>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</si>
  <si>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</si>
  <si>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</si>
  <si>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</si>
  <si>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</si>
  <si>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</si>
  <si>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</si>
  <si>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</si>
  <si>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</si>
  <si>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</si>
  <si>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</si>
  <si>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</si>
  <si>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</si>
  <si>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</si>
  <si>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</si>
  <si>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</si>
  <si>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</si>
  <si>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</si>
  <si>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</si>
  <si>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</si>
  <si>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</si>
  <si>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</si>
  <si>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</si>
  <si>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</si>
  <si>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</si>
  <si>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</si>
  <si>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</si>
  <si>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</si>
  <si>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</si>
  <si>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</si>
  <si>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</si>
  <si>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</si>
  <si>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</si>
  <si>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</si>
  <si>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</si>
  <si>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</si>
  <si>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</si>
  <si>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</si>
  <si>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</si>
  <si>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</si>
  <si>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</si>
  <si>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</si>
  <si>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</si>
  <si>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</si>
  <si>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</si>
  <si>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</si>
  <si>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</si>
  <si>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</si>
  <si>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</si>
  <si>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</si>
  <si>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</si>
  <si>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</si>
  <si>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</si>
  <si>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</si>
  <si>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</si>
  <si>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</si>
  <si>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</si>
  <si>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</si>
  <si>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</si>
  <si>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</si>
  <si>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</si>
  <si>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</si>
  <si>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</si>
  <si>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</si>
  <si>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</si>
  <si>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</si>
  <si>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</si>
  <si>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</si>
  <si>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</si>
  <si>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</si>
  <si>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</si>
  <si>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</si>
  <si>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</si>
  <si>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</si>
  <si>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</si>
  <si>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</si>
  <si>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</si>
  <si>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</si>
  <si>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</si>
  <si>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</si>
  <si>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</si>
  <si>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</si>
  <si>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</si>
  <si>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</si>
  <si>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</si>
  <si>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</si>
  <si>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</si>
  <si>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</si>
  <si>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</si>
  <si>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</si>
  <si>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</si>
  <si>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</si>
  <si>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</si>
  <si>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</si>
  <si>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</si>
  <si>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</si>
  <si>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</si>
  <si>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</si>
  <si>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</si>
  <si>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</si>
  <si>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</si>
  <si>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</si>
  <si>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</si>
  <si>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</si>
  <si>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</si>
  <si>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</si>
  <si>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</si>
  <si>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</si>
  <si>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</si>
  <si>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</si>
  <si>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</si>
  <si>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</si>
  <si>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</si>
  <si>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</si>
  <si>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</si>
  <si>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</si>
  <si>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</si>
  <si>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</si>
  <si>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</si>
  <si>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</si>
  <si>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</si>
  <si>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</si>
  <si>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</si>
  <si>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</si>
  <si>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</si>
  <si>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</si>
  <si>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</si>
  <si>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</si>
  <si>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</si>
  <si>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</si>
  <si>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</si>
  <si>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</si>
  <si>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</si>
  <si>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</si>
  <si>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</si>
  <si>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</si>
  <si>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</si>
  <si>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</si>
  <si>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</si>
  <si>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</si>
  <si>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</si>
  <si>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</si>
  <si>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</si>
  <si>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</si>
  <si>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</si>
  <si>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</si>
  <si>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</si>
  <si>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</si>
  <si>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</si>
  <si>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</si>
  <si>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</si>
  <si>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</si>
  <si>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</si>
  <si>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</si>
  <si>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</si>
  <si>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</si>
  <si>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</si>
  <si>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</si>
  <si>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</si>
  <si>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</si>
  <si>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</si>
  <si>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</si>
  <si>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</si>
  <si>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</si>
  <si>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</si>
  <si>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</si>
  <si>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</si>
  <si>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</si>
  <si>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</si>
  <si>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</si>
  <si>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</si>
  <si>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</si>
  <si>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</si>
  <si>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</si>
  <si>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</si>
  <si>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</si>
  <si>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</si>
  <si>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</si>
  <si>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</si>
  <si>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</si>
  <si>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</si>
  <si>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</si>
  <si>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</si>
  <si>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</si>
  <si>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</si>
  <si>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</si>
  <si>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</si>
  <si>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</si>
  <si>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</si>
  <si>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</si>
  <si>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</si>
  <si>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</si>
  <si>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</si>
  <si>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</si>
  <si>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</si>
  <si>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</si>
  <si>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</si>
  <si>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</si>
  <si>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</si>
  <si>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</si>
  <si>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</si>
  <si>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</si>
  <si>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</si>
  <si>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</si>
  <si>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</si>
  <si>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</si>
  <si>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</si>
  <si>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</si>
  <si>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</si>
  <si>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</si>
  <si>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</si>
  <si>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</si>
  <si>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</si>
  <si>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</si>
  <si>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</si>
  <si>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</si>
  <si>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</si>
  <si>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</si>
  <si>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</si>
  <si>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</si>
  <si>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</si>
  <si>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</si>
  <si>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</si>
  <si>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</si>
  <si>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</si>
  <si>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</si>
  <si>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</si>
  <si>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</si>
  <si>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</si>
  <si>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</si>
  <si>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</si>
  <si>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</si>
  <si>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</si>
  <si>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</si>
  <si>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</si>
  <si>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</si>
  <si>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</si>
  <si>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</si>
  <si>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</si>
  <si>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</si>
  <si>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</si>
  <si>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</si>
  <si>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</si>
  <si>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</si>
  <si>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</si>
  <si>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</si>
  <si>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</si>
  <si>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</si>
  <si>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</si>
  <si>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</si>
  <si>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</si>
  <si>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</si>
  <si>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</si>
  <si>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</si>
  <si>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</si>
  <si>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</si>
  <si>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</si>
  <si>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</si>
  <si>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</si>
  <si>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</si>
  <si>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</si>
  <si>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</si>
  <si>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</si>
  <si>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</si>
  <si>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</si>
  <si>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</si>
  <si>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</si>
  <si>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</si>
  <si>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</si>
  <si>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</si>
  <si>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</si>
  <si>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</si>
  <si>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</si>
  <si>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</si>
  <si>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</si>
  <si>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</si>
  <si>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</si>
  <si>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</si>
  <si>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</si>
  <si>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</si>
  <si>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</si>
  <si>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</si>
  <si>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</si>
  <si>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</si>
  <si>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</si>
  <si>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</si>
  <si>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</si>
  <si>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</si>
  <si>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</si>
  <si>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</si>
  <si>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</si>
  <si>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</si>
  <si>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</si>
  <si>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</si>
  <si>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</si>
  <si>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</si>
  <si>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</si>
  <si>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</si>
  <si>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</si>
  <si>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</si>
  <si>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</si>
  <si>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</si>
  <si>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</si>
  <si>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</si>
  <si>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</si>
  <si>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</si>
  <si>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</si>
  <si>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</si>
  <si>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</si>
  <si>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</si>
  <si>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</si>
  <si>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</si>
  <si>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</si>
  <si>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</si>
  <si>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</si>
  <si>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</si>
  <si>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</si>
  <si>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</si>
  <si>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</si>
  <si>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</si>
  <si>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</si>
  <si>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</si>
  <si>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</si>
  <si>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</si>
  <si>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</si>
  <si>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</si>
  <si>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</si>
  <si>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</si>
  <si>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</si>
  <si>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</si>
  <si>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</si>
  <si>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</si>
  <si>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</si>
  <si>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</si>
  <si>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</si>
  <si>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</si>
  <si>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</si>
  <si>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</si>
  <si>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</si>
  <si>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</si>
  <si>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</si>
  <si>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</si>
  <si>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</si>
  <si>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</si>
  <si>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</si>
  <si>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</si>
  <si>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</si>
  <si>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</si>
  <si>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</si>
  <si>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</si>
  <si>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</si>
  <si>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</si>
  <si>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</si>
  <si>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</si>
  <si>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</si>
  <si>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</si>
  <si>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</si>
  <si>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</si>
  <si>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</si>
  <si>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</si>
  <si>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</si>
  <si>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</si>
  <si>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</si>
  <si>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</si>
  <si>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</si>
  <si>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</si>
  <si>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</si>
  <si>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</si>
  <si>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</si>
  <si>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</si>
  <si>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</si>
  <si>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</si>
  <si>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</si>
  <si>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</si>
  <si>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</si>
  <si>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</si>
  <si>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</si>
  <si>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</si>
  <si>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</si>
  <si>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</si>
  <si>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</si>
  <si>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</si>
  <si>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</si>
  <si>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</si>
  <si>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</si>
  <si>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</si>
  <si>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</si>
  <si>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</si>
  <si>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</si>
  <si>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</si>
  <si>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</si>
  <si>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</si>
  <si>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</si>
  <si>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</si>
  <si>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</si>
  <si>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</si>
  <si>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</si>
  <si>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</si>
  <si>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</si>
  <si>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</si>
  <si>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</si>
  <si>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</si>
  <si>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</si>
  <si>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</si>
  <si>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</si>
  <si>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</si>
  <si>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</si>
  <si>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</si>
  <si>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</si>
  <si>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</si>
  <si>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</si>
  <si>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</si>
  <si>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</si>
  <si>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</si>
  <si>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</si>
  <si>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</si>
  <si>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</si>
  <si>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</si>
  <si>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</si>
  <si>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</si>
  <si>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</si>
  <si>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</si>
  <si>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</si>
  <si>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</si>
  <si>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</si>
  <si>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</si>
  <si>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</si>
  <si>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</si>
  <si>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</si>
  <si>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</si>
  <si>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</si>
  <si>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</si>
  <si>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</si>
  <si>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</si>
  <si>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</si>
  <si>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</si>
  <si>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</si>
  <si>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</si>
  <si>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</si>
  <si>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</si>
  <si>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</si>
  <si>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</si>
  <si>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</si>
  <si>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</si>
  <si>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</si>
  <si>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</si>
  <si>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</si>
  <si>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</si>
  <si>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</si>
  <si>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</si>
  <si>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</si>
  <si>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</si>
  <si>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</si>
  <si>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</si>
  <si>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</si>
  <si>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</si>
  <si>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</si>
  <si>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</si>
  <si>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</si>
  <si>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</si>
  <si>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</si>
  <si>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</si>
  <si>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</si>
  <si>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</si>
  <si>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</si>
  <si>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</si>
  <si>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</si>
  <si>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</si>
  <si>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</si>
  <si>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</si>
  <si>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</si>
  <si>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</si>
  <si>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</si>
  <si>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</si>
  <si>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</si>
  <si>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</si>
  <si>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</si>
  <si>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</si>
  <si>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</si>
  <si>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</si>
  <si>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</si>
  <si>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</si>
  <si>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</si>
  <si>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</si>
  <si>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</si>
  <si>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</si>
  <si>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</si>
  <si>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</si>
  <si>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</si>
  <si>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</si>
  <si>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</si>
  <si>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</si>
  <si>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</si>
  <si>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</si>
  <si>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</si>
  <si>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</si>
  <si>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</si>
  <si>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</si>
  <si>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</si>
  <si>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</si>
  <si>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</si>
  <si>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</si>
  <si>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</si>
  <si>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</si>
  <si>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</si>
  <si>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</si>
  <si>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</si>
  <si>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</si>
  <si>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</si>
  <si>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</si>
  <si>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</si>
  <si>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</si>
  <si>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</si>
  <si>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</si>
  <si>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</si>
  <si>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</si>
  <si>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</si>
  <si>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</si>
  <si>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</si>
  <si>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</si>
  <si>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</si>
  <si>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</si>
  <si>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</si>
  <si>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</si>
  <si>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</si>
  <si>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</si>
  <si>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</si>
  <si>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</si>
  <si>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</si>
  <si>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</si>
  <si>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</si>
  <si>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</si>
  <si>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</si>
  <si>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</si>
  <si>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</si>
  <si>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</si>
  <si>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</si>
  <si>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</si>
  <si>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</si>
  <si>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</si>
  <si>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</si>
  <si>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</si>
  <si>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</si>
  <si>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</si>
  <si>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</si>
  <si>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</si>
  <si>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</si>
  <si>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</si>
  <si>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</si>
  <si>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</si>
  <si>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</si>
  <si>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</si>
  <si>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</si>
  <si>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</si>
  <si>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</si>
  <si>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</si>
  <si>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</si>
  <si>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</si>
  <si>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</si>
  <si>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</si>
  <si>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</si>
  <si>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</si>
  <si>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</si>
  <si>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</si>
  <si>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</si>
  <si>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</si>
  <si>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</si>
  <si>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</si>
  <si>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</si>
  <si>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</si>
  <si>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</si>
  <si>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</si>
  <si>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</si>
  <si>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</si>
  <si>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</si>
  <si>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</si>
  <si>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</si>
  <si>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</si>
  <si>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</si>
  <si>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</si>
  <si>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</si>
  <si>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</si>
  <si>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</si>
  <si>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</si>
  <si>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</si>
  <si>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</si>
  <si>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</si>
  <si>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</si>
  <si>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</si>
  <si>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</si>
  <si>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</si>
  <si>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</si>
  <si>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</si>
  <si>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</si>
  <si>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</si>
  <si>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</si>
  <si>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</si>
  <si>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</si>
  <si>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</si>
  <si>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</si>
  <si>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</si>
  <si>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</si>
  <si>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</si>
  <si>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</si>
  <si>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</si>
  <si>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</si>
  <si>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</si>
  <si>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</si>
  <si>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</si>
  <si>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</si>
  <si>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</si>
  <si>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</si>
  <si>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</si>
  <si>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</si>
  <si>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</si>
  <si>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</si>
  <si>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</si>
  <si>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</si>
  <si>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</si>
  <si>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</si>
  <si>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</si>
  <si>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</si>
  <si>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</si>
  <si>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</si>
  <si>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</si>
  <si>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</si>
  <si>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</si>
  <si>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</si>
  <si>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</si>
  <si>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</si>
  <si>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</si>
  <si>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</si>
  <si>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</si>
  <si>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</si>
  <si>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</si>
  <si>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</si>
  <si>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</si>
  <si>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</si>
  <si>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</si>
  <si>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</si>
  <si>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</si>
  <si>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</si>
  <si>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</si>
  <si>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</si>
  <si>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</si>
  <si>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</si>
  <si>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</si>
  <si>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</si>
  <si>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</si>
  <si>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</si>
  <si>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</si>
  <si>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</si>
  <si>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</si>
  <si>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</si>
  <si>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</si>
  <si>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</si>
  <si>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</si>
  <si>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</si>
  <si>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</si>
  <si>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</si>
  <si>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</si>
  <si>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</si>
  <si>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</si>
  <si>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</si>
  <si>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</si>
  <si>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</si>
  <si>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</si>
  <si>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</si>
  <si>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</si>
  <si>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</si>
  <si>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</si>
  <si>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</si>
  <si>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</si>
  <si>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</si>
  <si>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</si>
  <si>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</si>
  <si>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</si>
  <si>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</si>
  <si>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</si>
  <si>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</si>
  <si>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</si>
  <si>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</si>
  <si>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</si>
  <si>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</si>
  <si>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</si>
  <si>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</si>
  <si>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</si>
  <si>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</si>
  <si>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</si>
  <si>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</si>
  <si>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</si>
  <si>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</si>
  <si>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</si>
  <si>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</si>
  <si>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</si>
  <si>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</si>
  <si>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</si>
  <si>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</si>
  <si>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</si>
  <si>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</si>
  <si>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</si>
  <si>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</si>
  <si>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</si>
  <si>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</si>
  <si>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</si>
  <si>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</si>
  <si>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</si>
  <si>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</si>
  <si>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</si>
  <si>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</si>
  <si>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</si>
  <si>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</si>
  <si>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</si>
  <si>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</si>
  <si>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</si>
  <si>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</si>
  <si>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</si>
  <si>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</si>
  <si>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</si>
  <si>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</si>
  <si>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</si>
  <si>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</si>
  <si>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</si>
  <si>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</si>
  <si>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</si>
  <si>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</si>
  <si>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</si>
  <si>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</si>
  <si>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</si>
  <si>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</si>
  <si>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</si>
  <si>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</si>
  <si>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</si>
  <si>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</si>
  <si>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</si>
  <si>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</si>
  <si>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</si>
  <si>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</si>
  <si>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</si>
  <si>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</si>
  <si>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</si>
  <si>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</si>
  <si>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</si>
  <si>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</si>
  <si>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</si>
  <si>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</si>
  <si>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</si>
  <si>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</si>
  <si>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</si>
  <si>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</si>
  <si>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</si>
  <si>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</si>
  <si>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</si>
  <si>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</si>
  <si>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</si>
  <si>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</si>
  <si>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</si>
  <si>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</si>
  <si>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</si>
  <si>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</si>
  <si>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</si>
  <si>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</si>
  <si>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</si>
  <si>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</si>
  <si>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</si>
  <si>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</si>
  <si>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</si>
  <si>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</si>
  <si>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</si>
  <si>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</si>
  <si>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</si>
  <si>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</si>
  <si>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</si>
  <si>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</si>
  <si>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</si>
  <si>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</si>
  <si>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</si>
  <si>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</si>
  <si>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</si>
  <si>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</si>
  <si>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</si>
  <si>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</si>
  <si>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</si>
  <si>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</si>
  <si>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</si>
  <si>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</si>
  <si>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</si>
  <si>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</si>
  <si>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</si>
  <si>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</si>
  <si>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</si>
  <si>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</si>
  <si>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</si>
  <si>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</si>
  <si>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</si>
  <si>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</si>
  <si>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</si>
  <si>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</si>
  <si>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</si>
  <si>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</si>
  <si>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</si>
  <si>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</si>
  <si>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</si>
  <si>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</si>
  <si>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</si>
  <si>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</si>
  <si>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</si>
  <si>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</si>
  <si>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</si>
  <si>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</si>
  <si>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</si>
  <si>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</si>
  <si>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</si>
  <si>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</si>
  <si>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</si>
  <si>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</si>
  <si>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</si>
  <si>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</si>
  <si>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</si>
  <si>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</si>
  <si>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</si>
  <si>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</si>
  <si>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</si>
  <si>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</si>
  <si>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</si>
  <si>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</si>
  <si>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</si>
  <si>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</si>
  <si>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</si>
  <si>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</si>
  <si>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</si>
  <si>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</si>
  <si>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</si>
  <si>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</si>
  <si>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</si>
  <si>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</si>
  <si>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</si>
  <si>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</si>
  <si>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</si>
  <si>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</si>
  <si>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</si>
  <si>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</si>
  <si>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</si>
  <si>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</si>
  <si>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</si>
  <si>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</si>
  <si>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</si>
  <si>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</si>
  <si>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</si>
  <si>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</si>
  <si>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</si>
  <si>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</si>
  <si>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</si>
  <si>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</si>
  <si>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</si>
  <si>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</si>
  <si>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</si>
  <si>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</si>
  <si>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</si>
  <si>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</si>
  <si>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</si>
  <si>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</si>
  <si>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</si>
  <si>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</si>
  <si>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</si>
  <si>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</si>
  <si>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</si>
  <si>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</si>
  <si>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</si>
  <si>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</si>
  <si>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</si>
  <si>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</si>
  <si>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</si>
  <si>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</si>
  <si>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</si>
  <si>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</si>
  <si>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</si>
  <si>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</si>
  <si>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</si>
  <si>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</si>
  <si>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</si>
  <si>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</si>
  <si>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</si>
  <si>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</si>
  <si>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</si>
  <si>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</si>
  <si>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</si>
  <si>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</si>
  <si>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</si>
  <si>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</si>
  <si>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</si>
  <si>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</si>
  <si>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</si>
  <si>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</si>
  <si>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</si>
  <si>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</si>
  <si>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</si>
  <si>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</si>
  <si>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</si>
  <si>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</si>
  <si>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</si>
  <si>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</si>
  <si>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</si>
  <si>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</si>
  <si>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</si>
  <si>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</si>
  <si>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</si>
  <si>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</si>
  <si>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</si>
  <si>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</si>
  <si>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</si>
  <si>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</si>
  <si>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</si>
  <si>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</si>
  <si>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</si>
  <si>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</si>
  <si>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</si>
  <si>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</si>
  <si>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</si>
  <si>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</si>
  <si>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</si>
  <si>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</si>
  <si>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</si>
  <si>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</si>
  <si>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</si>
  <si>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</si>
  <si>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</si>
  <si>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</si>
  <si>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</si>
  <si>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</si>
  <si>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</si>
  <si>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</si>
  <si>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</si>
  <si>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</si>
  <si>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</si>
  <si>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</si>
  <si>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</si>
  <si>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</si>
  <si>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</si>
  <si>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</si>
  <si>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</si>
  <si>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</si>
  <si>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</si>
  <si>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</si>
  <si>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</si>
  <si>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</si>
  <si>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</si>
  <si>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</si>
  <si>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</si>
  <si>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</si>
  <si>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</si>
  <si>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</si>
  <si>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</si>
  <si>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</si>
  <si>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</si>
  <si>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</si>
  <si>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</si>
  <si>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</si>
  <si>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</si>
  <si>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</si>
  <si>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</si>
  <si>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</si>
  <si>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</si>
  <si>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</si>
  <si>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</si>
  <si>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</si>
  <si>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</si>
  <si>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</si>
  <si>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</si>
  <si>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</si>
  <si>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</si>
  <si>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</si>
  <si>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</si>
  <si>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</si>
  <si>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</si>
  <si>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</si>
  <si>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</si>
  <si>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</si>
  <si>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</si>
  <si>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</si>
  <si>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</si>
  <si>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</si>
  <si>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</si>
  <si>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</si>
  <si>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</si>
  <si>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</si>
  <si>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</si>
  <si>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</si>
  <si>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</si>
  <si>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</si>
  <si>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</si>
  <si>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</si>
  <si>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</si>
  <si>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</si>
  <si>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</si>
  <si>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</si>
  <si>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</si>
  <si>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</si>
  <si>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</si>
  <si>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</si>
  <si>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</si>
  <si>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</si>
  <si>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</si>
  <si>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</si>
  <si>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</si>
  <si>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</si>
  <si>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</si>
  <si>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</si>
  <si>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</si>
  <si>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</si>
  <si>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</si>
  <si>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</si>
  <si>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</si>
  <si>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</si>
  <si>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</si>
  <si>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</si>
  <si>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</si>
  <si>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</si>
  <si>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</si>
  <si>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</si>
  <si>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</si>
  <si>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</si>
  <si>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</si>
  <si>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</si>
  <si>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</si>
  <si>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</si>
  <si>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</si>
  <si>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</si>
  <si>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</si>
  <si>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</si>
  <si>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</si>
  <si>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</si>
  <si>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</si>
  <si>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</si>
  <si>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</si>
  <si>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</si>
  <si>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</si>
  <si>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</si>
  <si>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</si>
  <si>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</si>
  <si>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</si>
  <si>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</si>
  <si>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</si>
  <si>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</si>
  <si>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</si>
  <si>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</si>
  <si>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</si>
  <si>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</si>
  <si>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</si>
  <si>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</si>
  <si>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</si>
  <si>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</si>
  <si>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</si>
  <si>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</si>
  <si>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</si>
  <si>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</si>
  <si>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</si>
  <si>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</si>
  <si>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</si>
  <si>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</si>
  <si>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</si>
  <si>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</si>
  <si>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</si>
  <si>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</si>
  <si>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</si>
  <si>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</si>
  <si>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</si>
  <si>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</si>
  <si>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</si>
  <si>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</si>
  <si>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</si>
  <si>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</si>
  <si>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</si>
  <si>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</si>
  <si>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</si>
  <si>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</si>
  <si>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</si>
  <si>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</si>
  <si>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</si>
  <si>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</si>
  <si>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</si>
  <si>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</si>
  <si>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</si>
  <si>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</si>
  <si>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</si>
  <si>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</si>
  <si>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</si>
  <si>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</si>
  <si>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</si>
  <si>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</si>
  <si>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</si>
  <si>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</si>
  <si>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</si>
  <si>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</si>
  <si>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</si>
  <si>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</si>
  <si>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</si>
  <si>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</si>
  <si>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</si>
  <si>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</si>
  <si>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</si>
  <si>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</si>
  <si>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</si>
  <si>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</si>
  <si>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</si>
  <si>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</si>
  <si>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</si>
  <si>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</si>
  <si>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</si>
  <si>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</si>
  <si>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</si>
  <si>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</si>
  <si>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</si>
  <si>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</si>
  <si>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</si>
  <si>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</si>
  <si>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</si>
  <si>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</si>
  <si>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</si>
  <si>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</si>
  <si>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</si>
  <si>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</si>
  <si>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</si>
  <si>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</si>
  <si>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</si>
  <si>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</si>
  <si>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</si>
  <si>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</si>
  <si>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</si>
  <si>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</si>
  <si>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</si>
  <si>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</si>
  <si>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</si>
  <si>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</si>
  <si>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</si>
  <si>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</si>
  <si>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</si>
  <si>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</si>
  <si>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</si>
  <si>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</si>
  <si>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</si>
  <si>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</si>
  <si>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</si>
  <si>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</si>
  <si>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</si>
  <si>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</si>
  <si>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</si>
  <si>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</si>
  <si>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</si>
  <si>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</si>
  <si>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</si>
  <si>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</si>
  <si>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</si>
  <si>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</si>
  <si>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</si>
  <si>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</si>
  <si>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</si>
  <si>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</si>
  <si>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</si>
  <si>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</si>
  <si>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</si>
  <si>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</si>
  <si>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</si>
  <si>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</si>
  <si>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</si>
  <si>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</si>
  <si>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</si>
  <si>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</si>
  <si>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</si>
  <si>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</si>
  <si>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</si>
  <si>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</si>
  <si>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</si>
  <si>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</si>
  <si>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</si>
  <si>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</si>
  <si>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</si>
  <si>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</si>
  <si>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</si>
  <si>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</si>
  <si>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</si>
  <si>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</si>
  <si>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</si>
  <si>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</si>
  <si>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</si>
  <si>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</si>
  <si>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</si>
  <si>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</si>
  <si>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</si>
  <si>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</si>
  <si>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</si>
  <si>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</si>
  <si>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</si>
  <si>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</si>
  <si>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</si>
  <si>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</si>
  <si>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</si>
  <si>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</si>
  <si>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</si>
  <si>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</si>
  <si>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</si>
  <si>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</si>
  <si>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</si>
  <si>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</si>
  <si>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</si>
  <si>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</si>
  <si>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</si>
  <si>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</si>
  <si>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</si>
  <si>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</si>
  <si>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</si>
  <si>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</si>
  <si>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</si>
  <si>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</si>
  <si>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</si>
  <si>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</si>
  <si>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</si>
  <si>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</si>
  <si>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</si>
  <si>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</si>
  <si>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</si>
  <si>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</si>
  <si>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</si>
  <si>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</si>
  <si>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</si>
  <si>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</si>
  <si>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</si>
  <si>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</si>
  <si>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</si>
  <si>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</si>
  <si>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</si>
  <si>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</si>
  <si>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</si>
  <si>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</si>
  <si>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</si>
  <si>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</si>
  <si>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</si>
  <si>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</si>
  <si>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</si>
  <si>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</si>
  <si>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</si>
  <si>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</si>
  <si>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</si>
  <si>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</si>
  <si>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</si>
  <si>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</si>
  <si>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</si>
  <si>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</si>
  <si>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</si>
  <si>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</si>
  <si>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</si>
  <si>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</si>
  <si>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</si>
  <si>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</si>
  <si>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</si>
  <si>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</si>
  <si>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</si>
  <si>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</si>
  <si>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</si>
  <si>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</si>
  <si>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</si>
  <si>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</si>
  <si>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</si>
  <si>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</si>
  <si>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</si>
  <si>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</si>
  <si>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</si>
  <si>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</si>
  <si>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</si>
  <si>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</si>
  <si>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</si>
  <si>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</si>
  <si>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</si>
  <si>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</si>
  <si>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</si>
  <si>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</si>
  <si>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</si>
  <si>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</si>
  <si>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</si>
  <si>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</si>
  <si>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</si>
  <si>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</si>
  <si>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</si>
  <si>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</si>
  <si>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</si>
  <si>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</si>
  <si>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</si>
  <si>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</si>
  <si>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</si>
  <si>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</si>
  <si>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</si>
  <si>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</si>
  <si>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</si>
  <si>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</si>
  <si>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</si>
  <si>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</si>
  <si>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</si>
  <si>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</si>
  <si>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</si>
  <si>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</si>
  <si>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</si>
  <si>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</si>
  <si>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</si>
  <si>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</si>
  <si>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</si>
  <si>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</si>
  <si>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</si>
  <si>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</si>
  <si>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</si>
  <si>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</si>
  <si>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</si>
  <si>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</si>
  <si>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</si>
  <si>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</si>
  <si>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</si>
  <si>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</si>
  <si>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</si>
  <si>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</si>
  <si>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</si>
  <si>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</si>
  <si>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</si>
  <si>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</si>
  <si>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</si>
  <si>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</si>
  <si>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</si>
  <si>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</si>
  <si>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</si>
  <si>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</si>
  <si>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</si>
  <si>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</si>
  <si>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</si>
  <si>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</si>
  <si>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</si>
  <si>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</si>
  <si>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</si>
  <si>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</si>
  <si>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</si>
  <si>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</si>
  <si>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</si>
  <si>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</si>
  <si>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</si>
  <si>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</si>
  <si>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</si>
  <si>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</si>
  <si>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</si>
  <si>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</si>
  <si>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</si>
  <si>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</si>
  <si>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</si>
  <si>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</si>
  <si>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</si>
  <si>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</si>
  <si>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</si>
  <si>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</si>
  <si>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</si>
  <si>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</si>
  <si>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</si>
  <si>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</si>
  <si>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</si>
  <si>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</si>
  <si>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</si>
  <si>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</si>
  <si>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</si>
  <si>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</si>
  <si>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</si>
  <si>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</si>
  <si>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</si>
  <si>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</si>
  <si>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</si>
  <si>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</si>
  <si>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</si>
  <si>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</si>
  <si>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</si>
  <si>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</si>
  <si>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</si>
  <si>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</si>
  <si>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</si>
  <si>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</si>
  <si>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</si>
  <si>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</si>
  <si>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</si>
  <si>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</si>
  <si>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</si>
  <si>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</si>
  <si>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</si>
  <si>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</si>
  <si>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</si>
  <si>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</si>
  <si>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</si>
  <si>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</si>
  <si>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</si>
  <si>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</si>
  <si>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</si>
  <si>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</si>
  <si>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</si>
  <si>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</si>
  <si>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</si>
  <si>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</si>
  <si>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</si>
  <si>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</si>
  <si>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</si>
  <si>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</si>
  <si>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</si>
  <si>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</si>
  <si>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</si>
  <si>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</si>
  <si>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</si>
  <si>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</si>
  <si>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</si>
  <si>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</si>
  <si>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</si>
  <si>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</si>
  <si>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</si>
  <si>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</si>
  <si>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</si>
  <si>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</si>
  <si>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</si>
  <si>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</si>
  <si>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</si>
  <si>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</si>
  <si>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</si>
  <si>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</si>
  <si>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</si>
  <si>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</si>
  <si>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</si>
  <si>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</si>
  <si>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</si>
  <si>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</si>
  <si>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</si>
  <si>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</si>
  <si>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</si>
  <si>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</si>
  <si>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</si>
  <si>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</si>
  <si>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</si>
  <si>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</si>
  <si>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</si>
  <si>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</si>
  <si>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</si>
  <si>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</si>
  <si>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</si>
  <si>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</si>
  <si>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</si>
  <si>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</si>
  <si>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</si>
  <si>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</si>
  <si>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</si>
  <si>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</si>
  <si>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</si>
  <si>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</si>
  <si>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</si>
  <si>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</si>
  <si>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</si>
  <si>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</si>
  <si>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</si>
  <si>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</si>
  <si>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</si>
  <si>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</si>
  <si>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</si>
  <si>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</si>
  <si>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</si>
  <si>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</si>
  <si>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</si>
  <si>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</si>
  <si>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</si>
  <si>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</si>
  <si>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</si>
  <si>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</si>
  <si>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</si>
  <si>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</si>
  <si>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</si>
  <si>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</si>
  <si>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</si>
  <si>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</si>
  <si>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</si>
  <si>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</si>
  <si>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</si>
  <si>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</si>
  <si>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</si>
  <si>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</si>
  <si>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</si>
  <si>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</si>
  <si>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</si>
  <si>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</si>
  <si>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</si>
  <si>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</si>
  <si>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</si>
  <si>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</si>
  <si>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</si>
  <si>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</si>
  <si>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</si>
  <si>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</si>
  <si>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</si>
  <si>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</si>
  <si>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</si>
  <si>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</si>
  <si>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</si>
  <si>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</si>
  <si>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</si>
  <si>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</si>
  <si>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</si>
  <si>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</si>
  <si>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</si>
  <si>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</si>
  <si>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</si>
  <si>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</si>
  <si>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</si>
  <si>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</si>
  <si>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</si>
  <si>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</si>
  <si>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</si>
  <si>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</si>
  <si>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</si>
  <si>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</si>
  <si>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</si>
  <si>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</si>
  <si>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</si>
  <si>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</si>
  <si>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</si>
  <si>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</si>
  <si>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</si>
  <si>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</si>
  <si>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</si>
  <si>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</si>
  <si>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</si>
  <si>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</si>
  <si>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</si>
  <si>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</si>
  <si>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</si>
  <si>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</si>
  <si>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</si>
  <si>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</si>
  <si>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</si>
  <si>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</si>
  <si>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</si>
  <si>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</si>
  <si>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</si>
  <si>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</si>
  <si>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</si>
  <si>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</si>
  <si>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</si>
  <si>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</si>
  <si>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</si>
  <si>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</si>
  <si>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</si>
  <si>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</si>
  <si>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</si>
  <si>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</si>
  <si>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</si>
  <si>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</si>
  <si>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</si>
  <si>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</si>
  <si>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</si>
  <si>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</si>
  <si>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</si>
  <si>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</si>
  <si>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</si>
  <si>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</si>
  <si>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</si>
  <si>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</si>
  <si>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</si>
  <si>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</si>
  <si>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</si>
  <si>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</si>
  <si>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</si>
  <si>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</si>
  <si>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</si>
  <si>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</si>
  <si>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</si>
  <si>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</si>
  <si>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</si>
  <si>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</si>
  <si>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</si>
  <si>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</si>
  <si>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</si>
  <si>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</si>
  <si>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</si>
  <si>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</si>
  <si>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</si>
  <si>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</si>
  <si>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</si>
  <si>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</si>
  <si>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</si>
  <si>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</si>
  <si>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</si>
  <si>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</si>
  <si>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</si>
  <si>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</si>
  <si>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</si>
  <si>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</si>
  <si>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</si>
  <si>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</si>
  <si>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</si>
  <si>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</si>
  <si>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</si>
  <si>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</si>
  <si>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</si>
  <si>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</si>
  <si>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</si>
  <si>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</si>
  <si>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</si>
  <si>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</si>
  <si>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</si>
  <si>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</si>
  <si>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</si>
  <si>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</si>
  <si>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</si>
  <si>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</si>
  <si>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</si>
  <si>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</si>
  <si>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</si>
  <si>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</si>
  <si>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</si>
  <si>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</si>
  <si>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</si>
  <si>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</si>
  <si>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</si>
  <si>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</si>
  <si>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</si>
  <si>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</si>
  <si>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</si>
  <si>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</si>
  <si>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</si>
  <si>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</si>
  <si>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</si>
  <si>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</si>
  <si>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</si>
  <si>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</si>
  <si>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</si>
  <si>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</si>
  <si>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</si>
  <si>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</si>
  <si>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</si>
  <si>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</si>
  <si>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</si>
  <si>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</si>
  <si>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</si>
  <si>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</si>
  <si>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</si>
  <si>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</si>
  <si>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</si>
  <si>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</si>
  <si>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</si>
  <si>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</si>
  <si>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</si>
  <si>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</si>
  <si>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</si>
  <si>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</si>
  <si>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</si>
  <si>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</si>
  <si>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</si>
  <si>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</si>
  <si>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</si>
  <si>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</si>
  <si>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</si>
  <si>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</si>
  <si>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</si>
  <si>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</si>
  <si>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</si>
  <si>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</si>
  <si>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</si>
  <si>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</si>
  <si>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</si>
  <si>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</si>
  <si>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</si>
  <si>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</si>
  <si>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</si>
  <si>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</si>
  <si>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</si>
  <si>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</si>
  <si>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</si>
  <si>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</si>
  <si>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</si>
  <si>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</si>
  <si>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</si>
  <si>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</si>
  <si>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</si>
  <si>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</si>
  <si>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</si>
  <si>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</si>
  <si>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</si>
  <si>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</si>
  <si>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</si>
  <si>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</si>
  <si>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</si>
  <si>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</si>
  <si>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</si>
  <si>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</si>
  <si>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</si>
  <si>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</si>
  <si>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</si>
  <si>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</si>
  <si>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</si>
  <si>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</si>
  <si>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</si>
  <si>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</si>
  <si>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</si>
  <si>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</si>
  <si>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</si>
  <si>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</si>
  <si>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</si>
  <si>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</si>
  <si>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</si>
  <si>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</si>
  <si>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</si>
  <si>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</si>
  <si>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</si>
  <si>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</si>
  <si>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</si>
  <si>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</si>
  <si>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</si>
  <si>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</si>
  <si>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</si>
  <si>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</si>
  <si>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</si>
  <si>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</si>
  <si>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</si>
  <si>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</si>
  <si>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</si>
  <si>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</si>
  <si>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</si>
  <si>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</si>
  <si>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</si>
  <si>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</si>
  <si>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</si>
  <si>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</si>
  <si>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</si>
  <si>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</si>
  <si>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</si>
  <si>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</si>
  <si>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</si>
  <si>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</si>
  <si>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</si>
  <si>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</si>
  <si>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</si>
  <si>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</si>
  <si>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</si>
  <si>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</si>
  <si>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</si>
  <si>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</si>
  <si>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</si>
  <si>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</si>
  <si>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</si>
  <si>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</si>
  <si>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</si>
  <si>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</si>
  <si>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</si>
  <si>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</si>
  <si>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</si>
  <si>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</si>
  <si>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</si>
  <si>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</si>
  <si>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</si>
  <si>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</si>
  <si>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</si>
  <si>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</si>
  <si>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</si>
  <si>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</si>
  <si>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</si>
  <si>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</si>
  <si>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</si>
  <si>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</si>
  <si>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</si>
  <si>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</si>
  <si>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</si>
  <si>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</si>
  <si>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</si>
  <si>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</si>
  <si>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</si>
  <si>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</si>
  <si>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</si>
  <si>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</si>
  <si>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</si>
  <si>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</si>
  <si>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</si>
  <si>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</si>
  <si>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</si>
  <si>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</si>
  <si>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</si>
  <si>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</si>
  <si>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</si>
  <si>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</si>
  <si>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</si>
  <si>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</si>
  <si>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</si>
  <si>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</si>
  <si>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</si>
  <si>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</si>
  <si>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</si>
  <si>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</si>
  <si>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</si>
  <si>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</si>
  <si>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</si>
  <si>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</si>
  <si>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</si>
  <si>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</si>
  <si>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</si>
  <si>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</si>
  <si>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</si>
  <si>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</si>
  <si>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</si>
  <si>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</si>
  <si>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</si>
  <si>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</si>
  <si>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</si>
  <si>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</si>
  <si>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</si>
  <si>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</si>
  <si>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</si>
  <si>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</si>
  <si>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</si>
  <si>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</si>
  <si>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</si>
  <si>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</si>
  <si>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</si>
  <si>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</si>
  <si>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</si>
  <si>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</si>
  <si>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</si>
  <si>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</si>
  <si>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</si>
  <si>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</si>
  <si>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</si>
  <si>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</si>
  <si>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</si>
  <si>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</si>
  <si>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</si>
  <si>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</si>
  <si>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</si>
  <si>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</si>
  <si>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</si>
  <si>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</si>
  <si>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</si>
  <si>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</si>
  <si>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</si>
  <si>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</si>
  <si>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</si>
  <si>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</si>
  <si>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</si>
  <si>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</si>
  <si>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</si>
  <si>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</si>
  <si>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</si>
  <si>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</si>
  <si>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</si>
  <si>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</si>
  <si>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</si>
  <si>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</si>
  <si>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</si>
  <si>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</si>
  <si>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</si>
  <si>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</si>
  <si>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</si>
  <si>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</si>
  <si>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</si>
  <si>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</si>
  <si>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</si>
  <si>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</si>
  <si>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</si>
  <si>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</si>
  <si>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</si>
  <si>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</si>
  <si>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</si>
  <si>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</si>
  <si>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</si>
  <si>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</si>
  <si>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</si>
  <si>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</si>
  <si>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</si>
  <si>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</si>
  <si>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</si>
  <si>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</si>
  <si>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</si>
  <si>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</si>
  <si>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</si>
  <si>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</si>
  <si>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</si>
  <si>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</si>
  <si>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</si>
  <si>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</si>
  <si>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</si>
  <si>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</si>
  <si>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</si>
  <si>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</si>
  <si>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</si>
  <si>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</si>
  <si>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</si>
  <si>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</si>
  <si>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</si>
  <si>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</si>
  <si>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</si>
  <si>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</si>
  <si>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</si>
  <si>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</si>
  <si>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</si>
  <si>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</si>
  <si>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</si>
  <si>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</si>
  <si>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</si>
  <si>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</si>
  <si>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</si>
  <si>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</si>
  <si>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</si>
  <si>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</si>
  <si>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</si>
  <si>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</si>
  <si>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</si>
  <si>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</si>
  <si>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</si>
  <si>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</si>
  <si>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</si>
  <si>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</si>
  <si>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</si>
  <si>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</si>
  <si>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</si>
  <si>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</si>
  <si>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</si>
  <si>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</si>
  <si>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</si>
  <si>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</si>
  <si>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</si>
  <si>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</si>
  <si>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</si>
  <si>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</si>
  <si>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</si>
  <si>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</si>
  <si>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</si>
  <si>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</si>
  <si>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</si>
  <si>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</si>
  <si>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</si>
  <si>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</si>
  <si>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</si>
  <si>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</si>
  <si>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</si>
  <si>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</si>
  <si>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</si>
  <si>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</si>
  <si>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</si>
  <si>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</si>
  <si>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</si>
  <si>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</si>
  <si>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</si>
  <si>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</si>
  <si>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</si>
  <si>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</si>
  <si>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</si>
  <si>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</si>
  <si>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</si>
  <si>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</si>
  <si>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</si>
  <si>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</si>
  <si>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</si>
  <si>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</si>
  <si>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</si>
  <si>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</si>
  <si>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</si>
  <si>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</si>
  <si>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</si>
  <si>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</si>
  <si>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</si>
  <si>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</si>
  <si>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</si>
  <si>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</si>
  <si>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</si>
  <si>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</si>
  <si>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</si>
  <si>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</si>
  <si>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</si>
  <si>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</si>
  <si>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</si>
  <si>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</si>
  <si>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</si>
  <si>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</si>
  <si>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</si>
  <si>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</si>
  <si>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</si>
  <si>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</si>
  <si>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</si>
  <si>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</si>
  <si>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</si>
  <si>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</si>
  <si>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</si>
  <si>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</si>
  <si>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</si>
  <si>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</si>
  <si>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</si>
  <si>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</si>
  <si>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</si>
  <si>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</si>
  <si>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</si>
  <si>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</si>
  <si>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</si>
  <si>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</si>
  <si>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</si>
  <si>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</si>
  <si>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</si>
  <si>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</si>
  <si>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</si>
  <si>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</si>
  <si>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</si>
  <si>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</si>
  <si>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</si>
  <si>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</si>
  <si>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</si>
  <si>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</si>
  <si>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</si>
  <si>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</si>
  <si>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</si>
  <si>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</si>
  <si>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</si>
  <si>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</si>
  <si>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</si>
  <si>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</si>
  <si>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</si>
  <si>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</si>
  <si>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</si>
  <si>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</si>
  <si>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</si>
  <si>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</si>
  <si>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</si>
  <si>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</si>
  <si>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</si>
  <si>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</si>
  <si>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</si>
  <si>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</si>
  <si>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</si>
  <si>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</si>
  <si>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</si>
  <si>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</si>
  <si>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</si>
  <si>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</si>
  <si>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</si>
  <si>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</si>
  <si>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</si>
  <si>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</si>
  <si>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</si>
  <si>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</si>
  <si>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</si>
  <si>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</si>
  <si>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</si>
  <si>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</si>
  <si>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</si>
  <si>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</si>
  <si>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</si>
  <si>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</si>
  <si>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</si>
  <si>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</si>
  <si>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</si>
  <si>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</si>
  <si>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</si>
  <si>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</si>
  <si>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</si>
  <si>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</si>
  <si>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</si>
  <si>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</si>
  <si>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</si>
  <si>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</si>
  <si>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</si>
  <si>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</si>
  <si>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</si>
  <si>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</si>
  <si>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</si>
  <si>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</si>
  <si>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</si>
  <si>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</si>
  <si>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</si>
  <si>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</si>
  <si>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</si>
  <si>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</si>
  <si>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</si>
  <si>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</si>
  <si>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</si>
  <si>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</si>
  <si>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</si>
  <si>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</si>
  <si>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</si>
  <si>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</si>
  <si>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</si>
  <si>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</si>
  <si>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</si>
  <si>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</si>
  <si>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</si>
  <si>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</si>
  <si>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</si>
  <si>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</si>
  <si>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</si>
  <si>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</si>
  <si>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</si>
  <si>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</si>
  <si>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</si>
  <si>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</si>
  <si>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</si>
  <si>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</si>
  <si>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</si>
  <si>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</si>
  <si>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</si>
  <si>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</si>
  <si>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</si>
  <si>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</si>
  <si>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</si>
  <si>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</si>
  <si>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</si>
  <si>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</si>
  <si>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</si>
  <si>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</si>
  <si>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</si>
  <si>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</si>
  <si>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</si>
  <si>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</si>
  <si>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</si>
  <si>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</si>
  <si>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</si>
  <si>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</si>
  <si>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</si>
  <si>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</si>
  <si>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</si>
  <si>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</si>
  <si>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</si>
  <si>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</si>
  <si>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</si>
  <si>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</si>
  <si>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</si>
  <si>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</si>
  <si>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</si>
  <si>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</si>
  <si>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</si>
  <si>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</si>
  <si>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</si>
  <si>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</si>
  <si>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</si>
  <si>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</si>
  <si>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</si>
  <si>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</si>
  <si>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</si>
  <si>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</si>
  <si>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</si>
  <si>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</si>
  <si>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</si>
  <si>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</si>
  <si>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</si>
  <si>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</si>
  <si>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</si>
  <si>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</si>
  <si>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</si>
  <si>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</si>
  <si>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</si>
  <si>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</si>
  <si>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</si>
  <si>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</si>
  <si>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</si>
  <si>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</si>
  <si>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</si>
  <si>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</si>
  <si>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</si>
  <si>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</si>
  <si>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</si>
  <si>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</si>
  <si>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</si>
  <si>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</si>
  <si>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</si>
  <si>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</si>
  <si>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</si>
  <si>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</si>
  <si>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</si>
  <si>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</si>
  <si>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</si>
  <si>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</si>
  <si>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</si>
  <si>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</si>
  <si>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</si>
  <si>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</si>
  <si>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</si>
  <si>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</si>
  <si>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</si>
  <si>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</si>
  <si>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</si>
  <si>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</si>
  <si>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</si>
  <si>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</si>
  <si>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</si>
  <si>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</si>
  <si>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</si>
  <si>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</si>
  <si>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</si>
  <si>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</si>
  <si>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</si>
  <si>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</si>
  <si>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</si>
  <si>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</si>
  <si>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</si>
  <si>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</si>
  <si>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</si>
  <si>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</si>
  <si>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</si>
  <si>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</si>
  <si>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</si>
  <si>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</si>
  <si>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</si>
  <si>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</si>
  <si>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</si>
  <si>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</si>
  <si>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</si>
  <si>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</si>
  <si>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</si>
  <si>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</si>
  <si>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</si>
  <si>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</si>
  <si>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</si>
  <si>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</si>
  <si>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</si>
  <si>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</si>
  <si>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</si>
  <si>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</si>
  <si>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</si>
  <si>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</si>
  <si>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</si>
  <si>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</si>
  <si>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</si>
  <si>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</si>
  <si>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</si>
  <si>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</si>
  <si>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</si>
  <si>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</si>
  <si>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</si>
  <si>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</si>
  <si>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</si>
  <si>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</si>
  <si>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</si>
  <si>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</si>
  <si>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</si>
  <si>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</si>
  <si>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</si>
  <si>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</si>
  <si>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</si>
  <si>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</si>
  <si>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</si>
  <si>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</si>
  <si>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</si>
  <si>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</si>
  <si>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</si>
  <si>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</si>
  <si>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</si>
  <si>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</si>
  <si>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</si>
  <si>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</si>
  <si>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</si>
  <si>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</si>
  <si>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</si>
  <si>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</si>
  <si>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</si>
  <si>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</si>
  <si>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</si>
  <si>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</si>
  <si>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</si>
  <si>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</si>
  <si>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</si>
  <si>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</si>
  <si>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</si>
  <si>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</si>
  <si>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</si>
  <si>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</si>
  <si>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</si>
  <si>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</si>
  <si>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</si>
  <si>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</si>
  <si>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</si>
  <si>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</si>
  <si>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</si>
  <si>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</si>
  <si>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</si>
  <si>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</si>
  <si>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</si>
  <si>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</si>
  <si>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</si>
  <si>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</si>
  <si>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</si>
  <si>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</si>
  <si>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</si>
  <si>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</si>
  <si>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</si>
  <si>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</si>
  <si>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</si>
  <si>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</si>
  <si>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</si>
  <si>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</si>
  <si>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</si>
  <si>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</si>
  <si>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</si>
  <si>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</si>
  <si>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</si>
  <si>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</si>
  <si>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</si>
  <si>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</si>
  <si>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</si>
  <si>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</si>
  <si>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</si>
  <si>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</si>
  <si>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</si>
  <si>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</si>
  <si>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</si>
  <si>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</si>
  <si>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</si>
  <si>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</si>
  <si>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</si>
  <si>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</si>
  <si>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</si>
  <si>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</si>
  <si>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</si>
  <si>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</si>
  <si>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</si>
  <si>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</si>
  <si>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</si>
  <si>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</si>
  <si>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</si>
  <si>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</si>
  <si>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</si>
  <si>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</si>
  <si>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</si>
  <si>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</si>
  <si>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</si>
  <si>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</si>
  <si>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</si>
  <si>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</si>
  <si>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</si>
  <si>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</si>
  <si>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</si>
  <si>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</si>
  <si>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</si>
  <si>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</si>
  <si>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</si>
  <si>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</si>
  <si>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</si>
  <si>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</si>
  <si>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</si>
  <si>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</si>
  <si>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</si>
  <si>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</si>
  <si>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</si>
  <si>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</si>
  <si>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</si>
  <si>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</si>
  <si>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</si>
  <si>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</si>
  <si>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</si>
  <si>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</si>
  <si>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</si>
  <si>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</si>
  <si>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</si>
  <si>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</si>
  <si>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</si>
  <si>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</si>
  <si>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</si>
  <si>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</si>
  <si>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</si>
  <si>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</si>
  <si>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</si>
  <si>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</si>
  <si>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</si>
  <si>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</si>
  <si>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</si>
  <si>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</si>
  <si>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</si>
  <si>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</si>
  <si>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</si>
  <si>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</si>
  <si>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</si>
  <si>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</si>
  <si>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</si>
  <si>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</si>
  <si>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</si>
  <si>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</si>
  <si>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</si>
  <si>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</si>
  <si>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</si>
  <si>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</si>
  <si>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</si>
  <si>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</si>
  <si>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</si>
  <si>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</si>
  <si>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</si>
  <si>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</si>
  <si>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</si>
  <si>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</si>
  <si>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</si>
  <si>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</si>
  <si>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</si>
  <si>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</si>
  <si>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</si>
  <si>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</si>
  <si>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</si>
  <si>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</si>
  <si>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</si>
  <si>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</si>
  <si>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</si>
  <si>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</si>
  <si>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</si>
  <si>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</si>
  <si>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</si>
  <si>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</si>
  <si>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</si>
  <si>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</si>
  <si>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</si>
  <si>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</si>
  <si>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</si>
  <si>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</si>
  <si>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</si>
  <si>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</si>
  <si>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</si>
  <si>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</si>
  <si>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</si>
  <si>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</si>
  <si>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</si>
  <si>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</si>
  <si>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</si>
  <si>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</si>
  <si>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</si>
  <si>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</si>
  <si>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</si>
  <si>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</si>
  <si>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</si>
  <si>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</si>
  <si>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</si>
  <si>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</si>
  <si>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</si>
  <si>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</si>
  <si>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</si>
  <si>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</si>
  <si>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</si>
  <si>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</si>
  <si>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</si>
  <si>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</si>
  <si>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</si>
  <si>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</si>
  <si>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</si>
  <si>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</si>
  <si>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</si>
  <si>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</si>
  <si>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</si>
  <si>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</si>
  <si>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</si>
  <si>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</si>
  <si>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</si>
  <si>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</si>
  <si>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</si>
  <si>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</si>
  <si>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</si>
  <si>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</si>
  <si>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</si>
  <si>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</si>
  <si>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</si>
  <si>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</si>
  <si>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</si>
  <si>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</si>
  <si>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</si>
  <si>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</si>
  <si>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</si>
  <si>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</si>
  <si>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</si>
  <si>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</si>
  <si>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</si>
  <si>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</si>
  <si>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</si>
  <si>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</si>
  <si>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</si>
  <si>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</si>
  <si>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</si>
  <si>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</si>
  <si>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</si>
  <si>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</si>
  <si>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</si>
  <si>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</si>
  <si>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</si>
  <si>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</si>
  <si>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</si>
  <si>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</si>
  <si>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</si>
  <si>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</si>
  <si>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</si>
  <si>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</si>
  <si>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</si>
  <si>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</si>
  <si>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</si>
  <si>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</si>
  <si>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</si>
  <si>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</si>
  <si>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</si>
  <si>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</si>
  <si>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</si>
  <si>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</si>
  <si>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</si>
  <si>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</si>
  <si>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</si>
  <si>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</si>
  <si>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</si>
  <si>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</si>
  <si>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</si>
  <si>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</si>
  <si>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</si>
  <si>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</si>
  <si>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</si>
  <si>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</si>
  <si>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</si>
  <si>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</si>
  <si>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</si>
  <si>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</si>
  <si>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</si>
  <si>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</si>
  <si>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</si>
  <si>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</si>
  <si>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</si>
  <si>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</si>
  <si>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</si>
  <si>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</si>
  <si>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</si>
  <si>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</si>
  <si>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</si>
  <si>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</si>
  <si>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</si>
  <si>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</si>
  <si>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</si>
  <si>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</si>
  <si>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</si>
  <si>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</si>
  <si>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</si>
  <si>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</si>
  <si>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</si>
  <si>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</si>
  <si>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</si>
  <si>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</si>
  <si>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</si>
  <si>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</si>
  <si>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</si>
  <si>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</si>
  <si>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</si>
  <si>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</si>
  <si>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</si>
  <si>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</si>
  <si>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</si>
  <si>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</si>
  <si>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</si>
  <si>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</si>
  <si>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</si>
  <si>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</si>
  <si>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</si>
  <si>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</si>
  <si>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</si>
  <si>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</si>
  <si>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</si>
  <si>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</si>
  <si>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</si>
  <si>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</si>
  <si>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</si>
  <si>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</si>
  <si>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</si>
  <si>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</si>
  <si>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</si>
  <si>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</si>
  <si>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</si>
  <si>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</si>
  <si>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</si>
  <si>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</si>
  <si>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</si>
  <si>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</si>
  <si>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</si>
  <si>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</si>
  <si>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</si>
  <si>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</si>
  <si>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</si>
  <si>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</si>
  <si>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</si>
  <si>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</si>
  <si>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</si>
  <si>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</si>
  <si>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</si>
  <si>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</si>
  <si>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</si>
  <si>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</si>
  <si>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</si>
  <si>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</si>
  <si>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</si>
  <si>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</si>
  <si>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</si>
  <si>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</si>
  <si>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</si>
  <si>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</si>
  <si>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</si>
  <si>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</si>
  <si>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</si>
  <si>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</si>
  <si>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</si>
  <si>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</si>
  <si>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</si>
  <si>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</si>
  <si>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</si>
  <si>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</si>
  <si>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</si>
  <si>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</si>
  <si>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</si>
  <si>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</si>
  <si>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</si>
  <si>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</si>
  <si>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</si>
  <si>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</si>
  <si>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</si>
  <si>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</si>
  <si>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</si>
  <si>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</si>
  <si>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</si>
  <si>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</si>
  <si>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</si>
  <si>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</si>
  <si>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</si>
  <si>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</si>
  <si>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</si>
  <si>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</si>
  <si>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</si>
  <si>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</si>
  <si>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</si>
  <si>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</si>
  <si>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</si>
  <si>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</si>
  <si>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</si>
  <si>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</si>
  <si>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</si>
  <si>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</si>
  <si>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</si>
  <si>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</si>
  <si>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</si>
  <si>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</si>
  <si>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</si>
  <si>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</si>
  <si>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</si>
  <si>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</si>
  <si>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</si>
  <si>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</si>
  <si>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</si>
  <si>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</si>
  <si>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</si>
  <si>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</si>
  <si>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</si>
  <si>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</si>
  <si>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</si>
  <si>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</si>
  <si>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</si>
  <si>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</si>
  <si>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</si>
  <si>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</si>
  <si>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</si>
  <si>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</si>
  <si>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</si>
  <si>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</si>
  <si>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</si>
  <si>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</si>
  <si>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</si>
  <si>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</si>
  <si>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</si>
  <si>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</si>
  <si>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</si>
  <si>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</si>
  <si>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</si>
  <si>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</si>
  <si>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</si>
  <si>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</si>
  <si>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</si>
  <si>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</si>
  <si>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</si>
  <si>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</si>
  <si>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</si>
  <si>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</si>
  <si>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</si>
  <si>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</si>
  <si>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</si>
  <si>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</si>
  <si>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</si>
  <si>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</si>
  <si>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</si>
  <si>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</si>
  <si>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</si>
  <si>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</si>
  <si>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</si>
  <si>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</si>
  <si>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</si>
  <si>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</si>
  <si>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</si>
  <si>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</si>
  <si>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</si>
  <si>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</si>
  <si>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</si>
  <si>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</si>
  <si>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</si>
  <si>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</si>
  <si>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</si>
  <si>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</si>
  <si>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</si>
  <si>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</si>
  <si>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</si>
  <si>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</si>
  <si>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</si>
  <si>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</si>
  <si>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</si>
  <si>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</si>
  <si>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</si>
  <si>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</si>
  <si>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</si>
  <si>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</si>
  <si>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</si>
  <si>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</si>
  <si>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</si>
  <si>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</si>
  <si>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</si>
  <si>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</si>
  <si>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</si>
  <si>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</si>
  <si>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</si>
  <si>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</si>
  <si>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</si>
  <si>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</si>
  <si>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</si>
  <si>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</si>
  <si>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</si>
  <si>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</si>
  <si>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</si>
  <si>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</si>
  <si>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</si>
  <si>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</si>
  <si>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</si>
  <si>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</si>
  <si>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</si>
  <si>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</si>
  <si>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</si>
  <si>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</si>
  <si>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</si>
  <si>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</si>
  <si>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</si>
  <si>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</si>
  <si>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</si>
  <si>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</si>
  <si>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</si>
  <si>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</si>
  <si>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</si>
  <si>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</si>
  <si>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</si>
  <si>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</si>
  <si>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</si>
  <si>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</si>
  <si>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</si>
  <si>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</si>
  <si>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</si>
  <si>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</si>
  <si>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</si>
  <si>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</si>
  <si>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</si>
  <si>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</si>
  <si>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</si>
  <si>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</si>
  <si>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</si>
  <si>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</si>
  <si>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</si>
  <si>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</si>
  <si>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</si>
  <si>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</si>
  <si>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</si>
  <si>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</si>
  <si>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</si>
  <si>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</si>
  <si>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</si>
  <si>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</si>
  <si>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</si>
  <si>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</si>
  <si>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</si>
  <si>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</si>
  <si>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</si>
  <si>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</si>
  <si>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</si>
  <si>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</si>
  <si>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</si>
  <si>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</si>
  <si>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</si>
  <si>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</si>
  <si>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</si>
  <si>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</si>
  <si>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</si>
  <si>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</si>
  <si>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</si>
  <si>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</si>
  <si>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</si>
  <si>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</si>
  <si>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</si>
  <si>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</si>
  <si>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</si>
  <si>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</si>
  <si>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</si>
  <si>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</si>
  <si>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</si>
  <si>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</si>
  <si>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</si>
  <si>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</si>
  <si>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</si>
  <si>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</si>
  <si>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</si>
  <si>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</si>
  <si>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</si>
  <si>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</si>
  <si>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</si>
  <si>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</si>
  <si>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</si>
  <si>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</si>
  <si>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</si>
  <si>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</si>
  <si>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</si>
  <si>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</si>
  <si>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</si>
  <si>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</si>
  <si>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</si>
  <si>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</si>
  <si>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</si>
  <si>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</si>
  <si>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</si>
  <si>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</si>
  <si>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</si>
  <si>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</si>
  <si>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</si>
  <si>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</si>
  <si>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</si>
  <si>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</si>
  <si>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</si>
  <si>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</si>
  <si>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</si>
  <si>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</si>
  <si>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</si>
  <si>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</si>
  <si>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</si>
  <si>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</si>
  <si>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</si>
  <si>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</si>
  <si>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</si>
  <si>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</si>
  <si>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</si>
  <si>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</si>
  <si>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</si>
  <si>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</si>
  <si>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</si>
  <si>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</si>
  <si>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</si>
  <si>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</si>
  <si>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</si>
  <si>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</si>
  <si>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</si>
  <si>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</si>
  <si>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</si>
  <si>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</si>
  <si>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</si>
  <si>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</si>
  <si>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</si>
  <si>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</si>
  <si>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</si>
  <si>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</si>
  <si>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</si>
  <si>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</si>
  <si>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</si>
  <si>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</si>
  <si>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</si>
  <si>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</si>
  <si>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</si>
  <si>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</si>
  <si>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</si>
  <si>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</si>
  <si>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</si>
  <si>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</si>
  <si>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</si>
  <si>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</si>
  <si>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</si>
  <si>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</si>
  <si>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</si>
  <si>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</si>
  <si>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</si>
  <si>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</si>
  <si>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</si>
  <si>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</si>
  <si>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</si>
  <si>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</si>
  <si>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</si>
  <si>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</si>
  <si>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</si>
  <si>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</si>
  <si>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</si>
  <si>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</si>
  <si>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</si>
  <si>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</si>
  <si>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</si>
  <si>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</si>
  <si>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</si>
  <si>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</si>
  <si>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</si>
  <si>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</si>
  <si>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</si>
  <si>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</si>
  <si>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</si>
  <si>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</si>
  <si>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</si>
  <si>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</si>
  <si>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</si>
  <si>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</si>
  <si>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</si>
  <si>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</si>
  <si>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</si>
  <si>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</si>
  <si>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</si>
  <si>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</si>
  <si>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</si>
  <si>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</si>
  <si>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</si>
  <si>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</si>
  <si>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</si>
  <si>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</si>
  <si>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</si>
  <si>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</si>
  <si>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</si>
  <si>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</si>
  <si>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</si>
  <si>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</si>
  <si>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</si>
  <si>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</si>
  <si>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</si>
  <si>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</si>
  <si>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</si>
  <si>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</si>
  <si>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</si>
  <si>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</si>
  <si>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</si>
  <si>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</si>
  <si>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</si>
  <si>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</si>
  <si>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</si>
  <si>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</si>
  <si>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</si>
  <si>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</si>
  <si>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</si>
  <si>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</si>
  <si>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</si>
  <si>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</si>
  <si>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</si>
  <si>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</si>
  <si>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</si>
  <si>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</si>
  <si>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</si>
  <si>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</si>
  <si>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</si>
  <si>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</si>
  <si>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</si>
  <si>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</si>
  <si>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</si>
  <si>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</si>
  <si>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</si>
  <si>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</si>
  <si>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</si>
  <si>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</si>
  <si>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</si>
  <si>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</si>
  <si>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</si>
  <si>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</si>
  <si>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</si>
  <si>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</si>
  <si>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</si>
  <si>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</si>
  <si>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</si>
  <si>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</si>
  <si>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</si>
  <si>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</si>
  <si>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</si>
  <si>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</si>
  <si>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</si>
  <si>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</si>
  <si>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</si>
  <si>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</si>
  <si>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</si>
  <si>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</si>
  <si>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</si>
  <si>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</si>
  <si>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</si>
  <si>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</si>
  <si>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</si>
  <si>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</si>
  <si>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</si>
  <si>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</si>
  <si>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</si>
  <si>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</si>
  <si>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</si>
  <si>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</si>
  <si>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</si>
  <si>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</si>
  <si>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</si>
  <si>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</si>
  <si>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</si>
  <si>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</si>
  <si>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</si>
  <si>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</si>
  <si>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</si>
  <si>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</si>
  <si>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</si>
  <si>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</si>
  <si>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</si>
  <si>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</si>
  <si>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</si>
  <si>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</si>
  <si>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</si>
  <si>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</si>
  <si>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</si>
  <si>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</si>
  <si>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</si>
  <si>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</si>
  <si>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</si>
  <si>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</si>
  <si>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</si>
  <si>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</si>
  <si>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</si>
  <si>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</si>
  <si>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</si>
  <si>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</si>
  <si>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</si>
  <si>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</si>
  <si>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</si>
  <si>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</si>
  <si>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</si>
  <si>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</si>
  <si>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</si>
  <si>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</si>
  <si>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</si>
  <si>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</si>
  <si>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</si>
  <si>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</si>
  <si>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</si>
  <si>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</si>
  <si>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</si>
  <si>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</si>
  <si>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</si>
  <si>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</si>
  <si>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</si>
  <si>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</si>
  <si>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</si>
  <si>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</si>
  <si>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</si>
  <si>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</si>
  <si>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</si>
  <si>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</si>
  <si>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</si>
  <si>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</si>
  <si>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</si>
  <si>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</si>
  <si>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</si>
  <si>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</si>
  <si>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</si>
  <si>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</si>
  <si>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</si>
  <si>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</si>
  <si>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</si>
  <si>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</si>
  <si>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</si>
  <si>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</si>
  <si>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</si>
  <si>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</si>
  <si>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</si>
  <si>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</si>
  <si>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</si>
  <si>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</si>
  <si>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</si>
  <si>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</si>
  <si>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</si>
  <si>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</si>
  <si>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</si>
  <si>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</si>
  <si>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</si>
  <si>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</si>
  <si>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</si>
  <si>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</si>
  <si>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</si>
  <si>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</si>
  <si>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</si>
  <si>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</si>
  <si>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</si>
  <si>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</si>
  <si>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</si>
  <si>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</si>
  <si>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</si>
  <si>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</si>
  <si>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</si>
  <si>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</si>
  <si>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</si>
  <si>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</si>
  <si>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</si>
  <si>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</si>
  <si>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</si>
  <si>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</si>
  <si>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</si>
  <si>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</si>
  <si>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</si>
  <si>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</si>
  <si>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</si>
  <si>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</si>
  <si>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</si>
  <si>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</si>
  <si>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</si>
  <si>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</si>
  <si>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</si>
  <si>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</si>
  <si>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</si>
  <si>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</si>
  <si>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</si>
  <si>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</si>
  <si>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</si>
  <si>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</si>
  <si>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</si>
  <si>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</si>
  <si>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</si>
  <si>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</si>
  <si>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</si>
  <si>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</si>
  <si>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</si>
  <si>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</si>
  <si>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</si>
  <si>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</si>
  <si>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</si>
  <si>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</si>
  <si>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</si>
  <si>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</si>
  <si>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</si>
  <si>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</si>
  <si>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</si>
  <si>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</si>
  <si>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</si>
  <si>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</si>
  <si>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</si>
  <si>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</si>
  <si>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</si>
  <si>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</si>
  <si>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</si>
  <si>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</si>
  <si>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</si>
  <si>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</si>
  <si>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</si>
  <si>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</si>
  <si>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</si>
  <si>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</si>
  <si>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</si>
  <si>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</si>
  <si>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</si>
  <si>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</si>
  <si>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</si>
  <si>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</si>
  <si>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</si>
  <si>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</si>
  <si>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</si>
  <si>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</si>
  <si>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</si>
  <si>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</si>
  <si>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</si>
  <si>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</si>
  <si>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</si>
  <si>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</si>
  <si>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</si>
  <si>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</si>
  <si>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</si>
  <si>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</si>
  <si>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</si>
  <si>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</si>
  <si>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</si>
  <si>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</si>
  <si>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</si>
  <si>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</si>
  <si>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</si>
  <si>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</si>
  <si>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</si>
  <si>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</si>
  <si>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</si>
  <si>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</si>
  <si>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</si>
  <si>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</si>
  <si>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</si>
  <si>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</si>
  <si>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</si>
  <si>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</si>
  <si>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</si>
  <si>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</si>
  <si>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</si>
  <si>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</si>
  <si>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</si>
  <si>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</si>
  <si>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</si>
  <si>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</si>
  <si>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</si>
  <si>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</si>
  <si>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</si>
  <si>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</si>
  <si>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</si>
  <si>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</si>
  <si>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</si>
  <si>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</si>
  <si>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</si>
  <si>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</si>
  <si>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</si>
  <si>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</si>
  <si>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</si>
  <si>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</si>
  <si>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</si>
  <si>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</si>
  <si>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</si>
  <si>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</si>
  <si>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</si>
  <si>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</si>
  <si>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</si>
  <si>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</si>
  <si>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</si>
  <si>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</si>
  <si>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</si>
  <si>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</si>
  <si>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</si>
  <si>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</si>
  <si>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</si>
  <si>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</si>
  <si>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</si>
  <si>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</si>
  <si>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</si>
  <si>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</si>
  <si>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</si>
  <si>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</si>
  <si>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</si>
  <si>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</si>
  <si>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</si>
  <si>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</si>
  <si>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</si>
  <si>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</si>
  <si>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</si>
  <si>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</si>
  <si>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</si>
  <si>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</si>
  <si>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</si>
  <si>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</si>
  <si>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</si>
  <si>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</si>
  <si>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</si>
  <si>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</si>
  <si>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</si>
  <si>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</si>
  <si>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</si>
  <si>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</si>
  <si>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</si>
  <si>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</si>
  <si>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</si>
  <si>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</si>
  <si>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</si>
  <si>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</si>
  <si>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</si>
  <si>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</si>
  <si>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</si>
  <si>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</si>
  <si>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</si>
  <si>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</si>
  <si>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</si>
  <si>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</si>
  <si>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</si>
  <si>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</si>
  <si>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</si>
  <si>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</si>
  <si>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</si>
  <si>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</si>
  <si>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</si>
  <si>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</si>
  <si>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</si>
  <si>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</si>
  <si>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</si>
  <si>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</si>
  <si>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</si>
  <si>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</si>
  <si>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</si>
  <si>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</si>
  <si>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</si>
  <si>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</si>
  <si>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</si>
  <si>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</si>
  <si>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</si>
  <si>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</si>
  <si>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</si>
  <si>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</si>
  <si>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</si>
  <si>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</si>
  <si>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</si>
  <si>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</si>
  <si>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</si>
  <si>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</si>
  <si>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</si>
  <si>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</si>
  <si>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</si>
  <si>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</si>
  <si>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</si>
  <si>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</si>
  <si>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</si>
  <si>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</si>
  <si>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</si>
  <si>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</si>
  <si>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</si>
  <si>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</si>
  <si>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</si>
  <si>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</si>
  <si>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</si>
  <si>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</si>
  <si>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</si>
  <si>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</si>
  <si>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</si>
  <si>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</si>
  <si>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</si>
  <si>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</si>
  <si>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</si>
  <si>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</si>
  <si>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</si>
  <si>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</si>
  <si>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</si>
  <si>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</si>
  <si>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</si>
  <si>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</si>
  <si>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</si>
  <si>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</si>
  <si>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</si>
  <si>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</si>
  <si>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</si>
  <si>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</si>
  <si>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</si>
  <si>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</si>
  <si>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</si>
  <si>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</si>
  <si>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</si>
  <si>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</si>
  <si>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</si>
  <si>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</si>
  <si>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</si>
  <si>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</si>
  <si>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</si>
  <si>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</si>
  <si>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</si>
  <si>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</si>
  <si>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</si>
  <si>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</si>
  <si>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</si>
  <si>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</si>
  <si>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</si>
  <si>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</si>
  <si>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</si>
  <si>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</si>
  <si>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</si>
  <si>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</si>
  <si>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</si>
  <si>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</si>
  <si>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</si>
  <si>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</si>
  <si>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</si>
  <si>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</si>
  <si>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</si>
  <si>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</si>
  <si>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</si>
  <si>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</si>
  <si>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</si>
  <si>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</si>
  <si>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</si>
  <si>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</si>
  <si>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</si>
  <si>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</si>
  <si>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</si>
  <si>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</si>
  <si>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</si>
  <si>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</si>
  <si>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</si>
  <si>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</si>
  <si>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</si>
  <si>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</si>
  <si>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</si>
  <si>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</si>
  <si>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</si>
  <si>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</si>
  <si>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</si>
  <si>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</si>
  <si>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</si>
  <si>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</si>
  <si>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</si>
  <si>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</si>
  <si>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</si>
  <si>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</si>
  <si>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</si>
  <si>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</si>
  <si>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</si>
  <si>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</si>
  <si>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</si>
  <si>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</si>
  <si>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</si>
  <si>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</si>
  <si>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</si>
  <si>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</si>
  <si>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</si>
  <si>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</si>
  <si>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</si>
  <si>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</si>
  <si>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</si>
  <si>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</si>
  <si>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</si>
  <si>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</si>
  <si>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</si>
  <si>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</si>
  <si>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</si>
  <si>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</si>
  <si>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</si>
  <si>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</si>
  <si>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</si>
  <si>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</si>
  <si>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</si>
  <si>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</si>
  <si>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</si>
  <si>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</si>
  <si>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</si>
  <si>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</si>
  <si>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</si>
  <si>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</si>
  <si>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</si>
  <si>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</si>
  <si>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</si>
  <si>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</si>
  <si>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</si>
  <si>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</si>
  <si>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</si>
  <si>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</si>
  <si>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</si>
  <si>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</si>
  <si>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</si>
  <si>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</si>
  <si>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</si>
  <si>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</si>
  <si>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</si>
  <si>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</si>
  <si>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</si>
  <si>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</si>
  <si>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</si>
  <si>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</si>
  <si>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</si>
  <si>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</si>
  <si>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</si>
  <si>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</si>
  <si>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</si>
  <si>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</si>
  <si>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</si>
  <si>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</si>
  <si>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</si>
  <si>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</si>
  <si>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</si>
  <si>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</si>
  <si>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</si>
  <si>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</si>
  <si>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</si>
  <si>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</si>
  <si>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</si>
  <si>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</si>
  <si>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</si>
  <si>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</si>
  <si>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</si>
  <si>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</si>
  <si>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</si>
  <si>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</si>
  <si>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</si>
  <si>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</si>
  <si>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</si>
  <si>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</si>
  <si>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</si>
  <si>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</si>
  <si>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</si>
  <si>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</si>
  <si>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</si>
  <si>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</si>
  <si>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</si>
  <si>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</si>
  <si>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</si>
  <si>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</si>
  <si>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</si>
  <si>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</si>
  <si>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</si>
  <si>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</si>
  <si>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</si>
  <si>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</si>
  <si>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</si>
  <si>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</si>
  <si>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</si>
  <si>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</si>
  <si>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</si>
  <si>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</si>
  <si>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</si>
  <si>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</si>
  <si>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</si>
  <si>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</si>
  <si>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</si>
  <si>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</si>
  <si>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</si>
  <si>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</si>
  <si>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</si>
  <si>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</si>
  <si>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</si>
  <si>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</si>
  <si>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</si>
  <si>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</si>
  <si>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</si>
  <si>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</si>
  <si>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</si>
  <si>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</si>
  <si>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</si>
  <si>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</si>
  <si>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</si>
  <si>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</si>
  <si>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</si>
  <si>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</si>
  <si>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</si>
  <si>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</si>
  <si>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</si>
  <si>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</si>
  <si>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</si>
  <si>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</si>
  <si>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</si>
  <si>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</si>
  <si>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</si>
  <si>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</si>
  <si>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</si>
  <si>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</si>
  <si>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</si>
  <si>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</si>
  <si>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</si>
  <si>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</si>
  <si>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</si>
  <si>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</si>
  <si>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</si>
  <si>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</si>
  <si>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</si>
  <si>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</si>
  <si>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</si>
  <si>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</si>
  <si>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</si>
  <si>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</si>
  <si>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</si>
  <si>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</si>
  <si>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</si>
  <si>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</si>
  <si>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</si>
  <si>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</si>
  <si>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</si>
  <si>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</si>
  <si>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</si>
  <si>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</si>
  <si>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</si>
  <si>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</si>
  <si>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</si>
  <si>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</si>
  <si>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</si>
  <si>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</si>
  <si>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</si>
  <si>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</si>
  <si>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</si>
  <si>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</si>
  <si>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</si>
  <si>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</si>
  <si>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</si>
  <si>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</si>
  <si>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</si>
  <si>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</si>
  <si>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</si>
  <si>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</si>
  <si>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</si>
  <si>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</si>
  <si>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</si>
  <si>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</si>
  <si>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</si>
  <si>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</si>
  <si>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</si>
  <si>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</si>
  <si>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</si>
  <si>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</si>
  <si>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</si>
  <si>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</si>
  <si>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</si>
  <si>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</si>
  <si>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</si>
  <si>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</si>
  <si>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</si>
  <si>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</si>
  <si>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</si>
  <si>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</si>
  <si>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</si>
  <si>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</si>
  <si>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</si>
  <si>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</si>
  <si>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</si>
  <si>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</si>
  <si>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</si>
  <si>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</si>
  <si>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</si>
  <si>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</si>
  <si>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</si>
  <si>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</si>
  <si>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</si>
  <si>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</si>
  <si>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</si>
  <si>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</si>
  <si>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</si>
  <si>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</si>
  <si>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</si>
  <si>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</si>
  <si>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</si>
  <si>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</si>
  <si>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</si>
  <si>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</si>
  <si>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</si>
  <si>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</si>
  <si>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</si>
  <si>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</si>
  <si>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</si>
  <si>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</si>
  <si>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</si>
  <si>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</si>
  <si>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</si>
  <si>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</si>
  <si>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</si>
  <si>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</si>
  <si>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</si>
  <si>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</si>
  <si>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</si>
  <si>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</si>
  <si>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</si>
  <si>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</si>
  <si>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</si>
  <si>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</si>
  <si>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</si>
  <si>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</si>
  <si>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</si>
  <si>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</si>
  <si>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</si>
  <si>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</si>
  <si>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</si>
  <si>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</si>
  <si>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</si>
  <si>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</si>
  <si>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</si>
  <si>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</si>
  <si>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</si>
  <si>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</si>
  <si>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</si>
  <si>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</si>
  <si>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</si>
  <si>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</si>
  <si>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</si>
  <si>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</si>
  <si>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</si>
  <si>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</si>
  <si>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</si>
  <si>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</si>
  <si>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</si>
  <si>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</si>
  <si>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</si>
  <si>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</si>
  <si>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</si>
  <si>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</si>
  <si>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</si>
  <si>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</si>
  <si>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</si>
  <si>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</si>
  <si>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</si>
  <si>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</si>
  <si>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</si>
  <si>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</si>
  <si>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</si>
  <si>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</si>
  <si>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</si>
  <si>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</si>
  <si>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</si>
  <si>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</si>
  <si>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</si>
  <si>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</si>
  <si>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</si>
  <si>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</si>
  <si>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</si>
  <si>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</si>
  <si>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</si>
  <si>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</si>
  <si>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</si>
  <si>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</si>
  <si>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</si>
  <si>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</si>
  <si>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</si>
  <si>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</si>
  <si>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</si>
  <si>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</si>
  <si>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</si>
  <si>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</si>
  <si>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</si>
  <si>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</si>
  <si>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</si>
  <si>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</si>
  <si>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</si>
  <si>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</si>
  <si>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</si>
  <si>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</si>
  <si>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</si>
  <si>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</si>
  <si>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</si>
  <si>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</si>
  <si>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</si>
  <si>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</si>
  <si>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</si>
  <si>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</si>
  <si>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</si>
  <si>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</si>
  <si>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</si>
  <si>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</si>
  <si>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</si>
  <si>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</si>
  <si>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</si>
  <si>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</si>
  <si>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</si>
  <si>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</si>
  <si>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</si>
  <si>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</si>
  <si>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</si>
  <si>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</si>
  <si>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</si>
  <si>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</si>
  <si>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</si>
  <si>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</si>
  <si>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</si>
  <si>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</si>
  <si>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</si>
  <si>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</si>
  <si>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</si>
  <si>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</si>
  <si>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</si>
  <si>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</si>
  <si>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</si>
  <si>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</si>
  <si>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</si>
  <si>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</si>
  <si>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</si>
  <si>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</si>
  <si>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</si>
  <si>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</si>
  <si>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</si>
  <si>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</si>
  <si>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</si>
  <si>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</si>
  <si>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</si>
  <si>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</si>
  <si>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</si>
  <si>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</si>
  <si>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</si>
  <si>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</si>
  <si>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</si>
  <si>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</si>
  <si>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</si>
  <si>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</si>
  <si>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</si>
  <si>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</si>
  <si>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</si>
  <si>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</si>
  <si>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</si>
  <si>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</si>
  <si>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</si>
  <si>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</si>
  <si>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</si>
  <si>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</si>
  <si>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</si>
  <si>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</si>
  <si>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</si>
  <si>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</si>
  <si>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</si>
  <si>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</si>
  <si>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</si>
  <si>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</si>
  <si>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</si>
  <si>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</si>
  <si>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</si>
  <si>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</si>
  <si>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</si>
  <si>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</si>
  <si>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</si>
  <si>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</si>
  <si>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</si>
  <si>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</si>
  <si>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</si>
  <si>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</si>
  <si>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</si>
  <si>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</si>
  <si>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</si>
  <si>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</si>
  <si>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</si>
  <si>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</si>
  <si>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</si>
  <si>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</si>
  <si>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</si>
  <si>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</si>
  <si>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</si>
  <si>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</si>
  <si>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</si>
  <si>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</si>
  <si>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</si>
  <si>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</si>
  <si>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</si>
  <si>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</si>
  <si>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</si>
  <si>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</si>
  <si>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</si>
  <si>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</si>
  <si>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</si>
  <si>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</si>
  <si>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</si>
  <si>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</si>
  <si>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</si>
  <si>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</si>
  <si>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</si>
  <si>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</si>
  <si>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</si>
  <si>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</si>
  <si>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</si>
  <si>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</si>
  <si>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</si>
  <si>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</si>
  <si>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</si>
  <si>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</si>
  <si>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</si>
  <si>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</si>
  <si>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</si>
  <si>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</si>
  <si>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</si>
  <si>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</si>
  <si>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</si>
  <si>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</si>
  <si>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</si>
  <si>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</si>
  <si>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</si>
  <si>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</si>
  <si>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</si>
  <si>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</si>
  <si>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</si>
  <si>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</si>
  <si>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</si>
  <si>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</si>
  <si>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</si>
  <si>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</si>
  <si>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</si>
  <si>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</si>
  <si>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</si>
  <si>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</si>
  <si>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</si>
  <si>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</si>
  <si>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</si>
  <si>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</si>
  <si>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</si>
  <si>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</si>
  <si>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</si>
  <si>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</si>
  <si>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</si>
  <si>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</si>
  <si>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</si>
  <si>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</si>
  <si>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</si>
  <si>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</si>
  <si>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</si>
  <si>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</si>
  <si>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</si>
  <si>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</si>
  <si>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</si>
  <si>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</si>
  <si>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</si>
  <si>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</si>
  <si>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</si>
  <si>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</si>
  <si>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</si>
  <si>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</si>
  <si>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</si>
  <si>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</si>
  <si>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</si>
  <si>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</si>
  <si>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</si>
  <si>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</si>
  <si>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</si>
  <si>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</si>
  <si>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</si>
  <si>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</si>
  <si>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</si>
  <si>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</si>
  <si>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</si>
  <si>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</si>
  <si>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</si>
  <si>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</si>
  <si>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</si>
  <si>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</si>
  <si>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</si>
  <si>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</si>
  <si>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</si>
  <si>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</si>
  <si>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</si>
  <si>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</si>
  <si>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</si>
  <si>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</si>
  <si>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</si>
  <si>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</si>
  <si>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</si>
  <si>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</si>
  <si>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</si>
  <si>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</si>
  <si>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</si>
  <si>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</si>
  <si>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</si>
  <si>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</si>
  <si>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</si>
  <si>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</si>
  <si>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</si>
  <si>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</si>
  <si>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</si>
  <si>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</si>
  <si>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</si>
  <si>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</si>
  <si>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</si>
  <si>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</si>
  <si>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</si>
  <si>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</si>
  <si>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</si>
  <si>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</si>
  <si>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</si>
  <si>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</si>
  <si>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</si>
  <si>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</si>
  <si>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</si>
  <si>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</si>
  <si>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</si>
  <si>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</si>
  <si>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</si>
  <si>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</si>
  <si>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</si>
  <si>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</si>
  <si>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</si>
  <si>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</si>
  <si>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</si>
  <si>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</si>
  <si>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</si>
  <si>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</si>
  <si>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</si>
  <si>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</si>
  <si>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</si>
  <si>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</si>
  <si>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</si>
  <si>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</si>
  <si>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</si>
  <si>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</si>
  <si>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</si>
  <si>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</si>
  <si>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</si>
  <si>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</si>
  <si>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</si>
  <si>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</si>
  <si>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</si>
  <si>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</si>
  <si>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</si>
  <si>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</si>
  <si>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</si>
  <si>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</si>
  <si>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</si>
  <si>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</si>
  <si>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</si>
  <si>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</si>
  <si>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</si>
  <si>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</si>
  <si>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</si>
  <si>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</si>
  <si>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</si>
  <si>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</si>
  <si>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</si>
  <si>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</si>
  <si>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</si>
  <si>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</si>
  <si>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</si>
  <si>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</si>
  <si>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</si>
  <si>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</si>
  <si>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</si>
  <si>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</si>
  <si>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</si>
  <si>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</si>
  <si>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</si>
  <si>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</si>
  <si>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</si>
  <si>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</si>
  <si>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</si>
  <si>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</si>
  <si>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</si>
  <si>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</si>
  <si>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</si>
  <si>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</si>
  <si>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</si>
  <si>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</si>
  <si>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</si>
  <si>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</si>
  <si>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</si>
  <si>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</si>
  <si>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</si>
  <si>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</si>
  <si>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</si>
  <si>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</si>
  <si>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</si>
  <si>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</si>
  <si>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</si>
  <si>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</si>
  <si>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</si>
  <si>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</si>
  <si>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</si>
  <si>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</si>
  <si>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</si>
  <si>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</si>
  <si>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</si>
  <si>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</si>
  <si>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</si>
  <si>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</si>
  <si>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</si>
  <si>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</si>
  <si>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</si>
  <si>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</si>
  <si>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</si>
  <si>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</si>
  <si>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</si>
  <si>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</si>
  <si>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</si>
  <si>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</si>
  <si>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</si>
  <si>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</si>
  <si>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</si>
  <si>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</si>
  <si>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</si>
  <si>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</si>
  <si>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</si>
  <si>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</si>
  <si>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</si>
  <si>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</si>
  <si>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</si>
  <si>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</si>
  <si>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</si>
  <si>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</si>
  <si>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</si>
  <si>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</si>
  <si>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</si>
  <si>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</si>
  <si>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</si>
  <si>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</si>
  <si>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</si>
  <si>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</si>
  <si>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</si>
  <si>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</si>
  <si>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</si>
  <si>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</si>
  <si>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</si>
  <si>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</si>
  <si>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</si>
  <si>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</si>
  <si>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</si>
  <si>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</si>
  <si>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</si>
  <si>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</si>
  <si>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</si>
  <si>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</si>
  <si>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</si>
  <si>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</si>
  <si>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</si>
  <si>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</si>
  <si>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</si>
  <si>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</si>
  <si>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</si>
  <si>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</si>
  <si>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</si>
  <si>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</si>
  <si>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</si>
  <si>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</si>
  <si>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</si>
  <si>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</si>
  <si>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</si>
  <si>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</si>
  <si>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</si>
  <si>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</si>
  <si>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</si>
  <si>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</si>
  <si>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</si>
  <si>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</si>
  <si>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</si>
  <si>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</si>
  <si>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</si>
  <si>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</si>
  <si>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</si>
  <si>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</si>
  <si>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</si>
  <si>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</si>
  <si>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</si>
  <si>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</si>
  <si>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</si>
  <si>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</si>
  <si>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</si>
  <si>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</si>
  <si>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</si>
  <si>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</si>
  <si>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</si>
  <si>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</si>
  <si>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</si>
  <si>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</si>
  <si>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</si>
  <si>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</si>
  <si>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</si>
  <si>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</si>
  <si>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</si>
  <si>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</si>
  <si>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</si>
  <si>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</si>
  <si>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</si>
  <si>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</si>
  <si>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</si>
  <si>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</si>
  <si>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</si>
  <si>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</si>
  <si>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</si>
  <si>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</si>
  <si>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</si>
  <si>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</si>
  <si>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</si>
  <si>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</si>
  <si>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</si>
  <si>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</si>
  <si>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</si>
  <si>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</si>
  <si>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</si>
  <si>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</si>
  <si>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</si>
  <si>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</si>
  <si>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</si>
  <si>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</si>
  <si>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</si>
  <si>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</si>
  <si>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</si>
  <si>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</si>
  <si>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</si>
  <si>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</si>
  <si>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</si>
  <si>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</si>
  <si>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</si>
  <si>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</si>
  <si>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</si>
  <si>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</si>
  <si>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</si>
  <si>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</si>
  <si>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</si>
  <si>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</si>
  <si>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</si>
  <si>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</si>
  <si>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</si>
  <si>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</si>
  <si>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</si>
  <si>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</si>
  <si>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</si>
  <si>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</si>
  <si>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</si>
  <si>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</si>
  <si>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</si>
  <si>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</si>
  <si>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</si>
  <si>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</si>
  <si>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</si>
  <si>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</si>
  <si>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</si>
  <si>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</si>
  <si>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</si>
  <si>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</si>
  <si>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</si>
  <si>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</si>
  <si>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</si>
  <si>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</si>
  <si>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</si>
  <si>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</si>
  <si>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</si>
  <si>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</si>
  <si>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</si>
  <si>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</si>
  <si>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</si>
  <si>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</si>
  <si>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</si>
  <si>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</si>
  <si>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</si>
  <si>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</si>
  <si>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</si>
  <si>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</si>
  <si>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</si>
  <si>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</si>
  <si>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</si>
  <si>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</si>
  <si>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</si>
  <si>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</si>
  <si>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</si>
  <si>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</si>
  <si>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</si>
  <si>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</si>
  <si>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</si>
  <si>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</si>
  <si>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</si>
  <si>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</si>
  <si>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</si>
  <si>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</si>
  <si>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</si>
  <si>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</si>
  <si>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</si>
  <si>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</si>
  <si>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</si>
  <si>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</si>
  <si>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</si>
  <si>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</si>
  <si>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</si>
  <si>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</si>
  <si>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</si>
  <si>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</si>
  <si>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</si>
  <si>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</si>
  <si>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</si>
  <si>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</si>
  <si>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</si>
  <si>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</si>
  <si>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</si>
  <si>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</si>
  <si>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</si>
  <si>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</si>
  <si>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</si>
  <si>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</si>
  <si>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</si>
  <si>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</si>
  <si>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</si>
  <si>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</si>
  <si>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</si>
  <si>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</si>
  <si>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</si>
  <si>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</si>
  <si>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</si>
  <si>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</si>
  <si>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</si>
  <si>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</si>
  <si>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</si>
  <si>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</si>
  <si>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</si>
  <si>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</si>
  <si>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</si>
  <si>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</si>
  <si>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</si>
  <si>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</si>
  <si>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</si>
  <si>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</si>
  <si>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</si>
  <si>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</si>
  <si>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</si>
  <si>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</si>
  <si>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</si>
  <si>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</si>
  <si>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</si>
  <si>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</si>
  <si>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</si>
  <si>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</si>
  <si>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</si>
  <si>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</si>
  <si>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</si>
  <si>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</si>
  <si>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</si>
  <si>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</si>
  <si>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</si>
  <si>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</si>
  <si>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</si>
  <si>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</si>
  <si>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</si>
  <si>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</si>
  <si>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</si>
  <si>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</si>
  <si>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</si>
  <si>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</si>
  <si>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</si>
  <si>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</si>
  <si>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</si>
  <si>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</si>
  <si>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</si>
  <si>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</si>
  <si>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</si>
  <si>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</si>
  <si>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</si>
  <si>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</si>
  <si>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</si>
  <si>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</si>
  <si>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</si>
  <si>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</si>
  <si>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</si>
  <si>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</si>
  <si>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</si>
  <si>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</si>
  <si>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</si>
  <si>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</si>
  <si>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</si>
  <si>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</si>
  <si>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</si>
  <si>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</si>
  <si>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</si>
  <si>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</si>
  <si>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</si>
  <si>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</si>
  <si>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</si>
  <si>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</si>
  <si>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</si>
  <si>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</si>
  <si>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</si>
  <si>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</si>
  <si>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</si>
  <si>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</si>
  <si>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</si>
  <si>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</si>
  <si>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</si>
  <si>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</si>
  <si>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</si>
  <si>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</si>
  <si>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</si>
  <si>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</si>
  <si>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</si>
  <si>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</si>
  <si>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</si>
  <si>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</si>
  <si>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</si>
  <si>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</si>
  <si>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</si>
  <si>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</si>
  <si>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</si>
  <si>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</si>
  <si>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</si>
  <si>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</si>
  <si>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</si>
  <si>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</si>
  <si>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</si>
  <si>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</si>
  <si>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</si>
  <si>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</si>
  <si>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</si>
  <si>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</si>
  <si>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</si>
  <si>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</si>
  <si>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</si>
  <si>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</si>
  <si>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</si>
  <si>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</si>
  <si>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</si>
  <si>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</si>
  <si>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</si>
  <si>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</si>
  <si>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</si>
  <si>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</si>
  <si>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</si>
  <si>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</si>
  <si>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</si>
  <si>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</si>
  <si>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</si>
  <si>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</si>
  <si>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</si>
  <si>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</si>
  <si>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</si>
  <si>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</si>
  <si>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</si>
  <si>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</si>
  <si>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</si>
  <si>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</si>
  <si>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</si>
  <si>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</si>
  <si>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</si>
  <si>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</si>
  <si>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</si>
  <si>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</si>
  <si>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</si>
  <si>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</si>
  <si>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</si>
  <si>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</si>
  <si>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</si>
  <si>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</si>
  <si>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</si>
  <si>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</si>
  <si>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</si>
  <si>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</si>
  <si>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</si>
  <si>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</si>
  <si>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</si>
  <si>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</si>
  <si>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</si>
  <si>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</si>
  <si>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</si>
  <si>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</si>
  <si>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</si>
  <si>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</si>
  <si>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</si>
  <si>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</si>
  <si>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</si>
  <si>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</si>
  <si>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</si>
  <si>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</si>
  <si>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</si>
  <si>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</si>
  <si>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</si>
  <si>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</si>
  <si>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</si>
  <si>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</si>
  <si>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</si>
  <si>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</si>
  <si>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</si>
  <si>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</si>
  <si>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</si>
  <si>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</si>
  <si>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</si>
  <si>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</si>
  <si>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</si>
  <si>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</si>
  <si>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</si>
  <si>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</si>
  <si>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</si>
  <si>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</si>
  <si>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</si>
  <si>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</si>
  <si>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</si>
  <si>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</si>
  <si>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</si>
  <si>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</si>
  <si>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</si>
  <si>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</si>
  <si>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</si>
  <si>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</si>
  <si>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</si>
  <si>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</si>
  <si>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</si>
  <si>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</si>
  <si>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</si>
  <si>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</si>
  <si>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</si>
  <si>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</si>
  <si>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</si>
  <si>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</si>
  <si>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</si>
  <si>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</si>
  <si>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</si>
  <si>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</si>
  <si>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</si>
  <si>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</si>
  <si>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</si>
  <si>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</si>
  <si>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</si>
  <si>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</si>
  <si>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</si>
  <si>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</si>
  <si>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</si>
  <si>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</si>
  <si>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</si>
  <si>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</si>
  <si>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</si>
  <si>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</si>
  <si>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</si>
  <si>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</si>
  <si>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</si>
  <si>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</si>
  <si>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</si>
  <si>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</si>
  <si>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</si>
  <si>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</si>
  <si>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</si>
  <si>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</si>
  <si>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</si>
  <si>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</si>
  <si>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</si>
  <si>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</si>
  <si>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</si>
  <si>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</si>
  <si>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</si>
  <si>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</si>
  <si>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</si>
  <si>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</si>
  <si>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</si>
  <si>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</si>
  <si>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</si>
  <si>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</si>
  <si>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</si>
  <si>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</si>
  <si>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</si>
  <si>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</si>
  <si>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</si>
  <si>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</si>
  <si>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</si>
  <si>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</si>
  <si>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</si>
  <si>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</si>
  <si>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</si>
  <si>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</si>
  <si>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</si>
  <si>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</si>
  <si>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</si>
  <si>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</si>
  <si>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</si>
  <si>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</si>
  <si>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</si>
  <si>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</si>
  <si>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</si>
  <si>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</si>
  <si>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</si>
  <si>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</si>
  <si>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</si>
  <si>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</si>
  <si>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</si>
  <si>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</si>
  <si>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</si>
  <si>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</si>
  <si>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</si>
  <si>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</si>
  <si>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</si>
  <si>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</si>
  <si>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</si>
  <si>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</si>
  <si>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</si>
  <si>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</si>
  <si>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</si>
  <si>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</si>
  <si>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</si>
  <si>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</si>
  <si>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</si>
  <si>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</si>
  <si>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</si>
  <si>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</si>
  <si>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</si>
  <si>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</si>
  <si>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</si>
  <si>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</si>
  <si>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</si>
  <si>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</si>
  <si>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</si>
  <si>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</si>
  <si>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</si>
  <si>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</si>
  <si>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</si>
  <si>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</si>
  <si>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</si>
  <si>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</si>
  <si>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</si>
  <si>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</si>
  <si>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</si>
  <si>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</si>
  <si>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</si>
  <si>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</si>
  <si>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</si>
  <si>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</si>
  <si>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</si>
  <si>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</si>
  <si>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</si>
  <si>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</si>
  <si>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</si>
  <si>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</si>
  <si>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</si>
  <si>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</si>
  <si>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</si>
  <si>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</si>
  <si>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</si>
  <si>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</si>
  <si>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</si>
  <si>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</si>
  <si>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</si>
  <si>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</si>
  <si>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</si>
  <si>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</si>
  <si>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</si>
  <si>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</si>
  <si>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</si>
  <si>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</si>
  <si>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</si>
  <si>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</si>
  <si>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</si>
  <si>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</si>
  <si>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</si>
  <si>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</si>
  <si>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</si>
  <si>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</si>
  <si>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</si>
  <si>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</si>
  <si>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</si>
  <si>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</si>
  <si>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</si>
  <si>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</si>
  <si>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</si>
  <si>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</si>
  <si>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</si>
  <si>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</si>
  <si>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</si>
  <si>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</si>
  <si>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</si>
  <si>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</si>
  <si>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</si>
  <si>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</si>
  <si>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</si>
  <si>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</si>
  <si>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</si>
  <si>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</si>
  <si>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</si>
  <si>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</si>
  <si>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</si>
  <si>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</si>
  <si>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</si>
  <si>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</si>
  <si>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</si>
  <si>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</si>
  <si>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</si>
  <si>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</si>
  <si>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</si>
  <si>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</si>
  <si>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</si>
  <si>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</si>
  <si>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</si>
  <si>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</si>
  <si>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</si>
  <si>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</si>
  <si>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</si>
  <si>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</si>
  <si>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</si>
  <si>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</si>
  <si>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</si>
  <si>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</si>
  <si>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</si>
  <si>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</si>
  <si>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</si>
  <si>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</si>
  <si>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</si>
  <si>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</si>
  <si>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</si>
  <si>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</si>
  <si>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</si>
  <si>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</si>
  <si>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</si>
  <si>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</si>
  <si>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</si>
  <si>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</si>
  <si>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</si>
  <si>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</si>
  <si>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</si>
  <si>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</si>
  <si>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</si>
  <si>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</si>
  <si>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</si>
  <si>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</si>
  <si>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</si>
  <si>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</si>
  <si>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</si>
  <si>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</si>
  <si>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</si>
  <si>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</si>
  <si>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</si>
  <si>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</si>
  <si>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</si>
  <si>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</si>
  <si>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</si>
  <si>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</si>
  <si>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</si>
  <si>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</si>
  <si>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</si>
  <si>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</si>
  <si>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</si>
  <si>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</si>
  <si>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</si>
  <si>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</si>
  <si>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</si>
  <si>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</si>
  <si>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</si>
  <si>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</si>
  <si>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</si>
  <si>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</si>
  <si>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</si>
  <si>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</si>
  <si>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</si>
  <si>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</si>
  <si>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</si>
  <si>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</si>
  <si>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</si>
  <si>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</si>
  <si>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</si>
  <si>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</si>
  <si>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</si>
  <si>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</si>
  <si>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</si>
  <si>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</si>
  <si>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</si>
  <si>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</si>
  <si>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</si>
  <si>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</si>
  <si>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</si>
  <si>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</si>
  <si>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</si>
  <si>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</si>
  <si>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</si>
  <si>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</si>
  <si>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</si>
  <si>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</si>
  <si>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</si>
  <si>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</si>
  <si>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</si>
  <si>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</si>
  <si>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</si>
  <si>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</si>
  <si>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</si>
  <si>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</si>
  <si>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</si>
  <si>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</si>
  <si>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</si>
  <si>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</si>
  <si>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</si>
  <si>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</si>
  <si>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</si>
  <si>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</si>
  <si>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</si>
  <si>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</si>
  <si>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</si>
  <si>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</si>
  <si>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</si>
  <si>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</si>
  <si>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</si>
  <si>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</si>
  <si>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</si>
  <si>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</si>
  <si>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</si>
  <si>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</si>
  <si>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</si>
  <si>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</si>
  <si>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</si>
  <si>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</si>
  <si>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</si>
  <si>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</si>
  <si>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</si>
  <si>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</si>
  <si>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</si>
  <si>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</si>
  <si>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</si>
  <si>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</si>
  <si>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</si>
  <si>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</si>
  <si>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</si>
  <si>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</si>
  <si>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</si>
  <si>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</si>
  <si>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</si>
  <si>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</si>
  <si>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</si>
  <si>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</si>
  <si>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</si>
  <si>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</si>
  <si>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</si>
  <si>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</si>
  <si>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</si>
  <si>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</si>
  <si>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</si>
  <si>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</si>
  <si>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</si>
  <si>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</si>
  <si>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</si>
  <si>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</si>
  <si>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</si>
  <si>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</si>
  <si>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</si>
  <si>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</si>
  <si>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</si>
  <si>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</si>
  <si>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</si>
  <si>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</si>
  <si>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</si>
  <si>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</si>
  <si>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</si>
  <si>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</si>
  <si>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</si>
  <si>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</si>
  <si>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</si>
  <si>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</si>
  <si>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</si>
  <si>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</si>
  <si>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</si>
  <si>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</si>
  <si>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</si>
  <si>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</si>
  <si>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</si>
  <si>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</si>
  <si>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</si>
  <si>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</si>
  <si>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</si>
  <si>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</si>
  <si>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</si>
  <si>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</si>
  <si>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</si>
  <si>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</si>
  <si>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</si>
  <si>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</si>
  <si>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</si>
  <si>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</si>
  <si>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</si>
  <si>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</si>
  <si>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</si>
  <si>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</si>
  <si>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</si>
  <si>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</si>
  <si>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</si>
  <si>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</si>
  <si>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</si>
  <si>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</si>
  <si>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</si>
  <si>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</si>
  <si>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</si>
  <si>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</si>
  <si>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</si>
  <si>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</si>
  <si>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</si>
  <si>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</si>
  <si>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</si>
  <si>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</si>
  <si>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</si>
  <si>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</si>
  <si>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</si>
  <si>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</si>
  <si>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</si>
  <si>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</si>
  <si>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</si>
  <si>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</si>
  <si>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</si>
  <si>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</si>
  <si>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</si>
  <si>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</si>
  <si>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</si>
  <si>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</si>
  <si>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</si>
  <si>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</si>
  <si>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</si>
  <si>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</si>
  <si>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</si>
  <si>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</si>
  <si>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</si>
  <si>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</si>
  <si>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</si>
  <si>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</si>
  <si>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</si>
  <si>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</si>
  <si>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</si>
  <si>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</si>
  <si>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</si>
  <si>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</si>
  <si>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</si>
  <si>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</si>
  <si>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</si>
  <si>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</si>
  <si>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</si>
  <si>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</si>
  <si>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</si>
  <si>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</si>
  <si>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</si>
  <si>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</si>
  <si>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</si>
  <si>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</si>
  <si>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</si>
  <si>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</si>
  <si>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</si>
  <si>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</si>
  <si>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</si>
  <si>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</si>
  <si>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</si>
  <si>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</si>
  <si>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</si>
  <si>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</si>
  <si>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</si>
  <si>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</si>
  <si>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</si>
  <si>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</si>
  <si>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</si>
  <si>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</si>
  <si>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</si>
  <si>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</si>
  <si>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</si>
  <si>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</si>
  <si>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</si>
  <si>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</si>
  <si>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</si>
  <si>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</si>
  <si>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</si>
  <si>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</si>
  <si>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</si>
  <si>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</si>
  <si>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</si>
  <si>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</si>
  <si>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</si>
  <si>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</si>
  <si>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</si>
  <si>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</si>
  <si>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</si>
  <si>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</si>
  <si>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</si>
  <si>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</si>
  <si>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</si>
  <si>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</si>
  <si>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</si>
  <si>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</si>
  <si>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</si>
  <si>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</si>
  <si>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</si>
  <si>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</si>
  <si>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</si>
  <si>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</si>
  <si>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</si>
  <si>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</si>
  <si>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</si>
  <si>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</si>
  <si>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</si>
  <si>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</si>
  <si>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</si>
  <si>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</si>
  <si>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</si>
  <si>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</si>
  <si>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</si>
  <si>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</si>
  <si>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</si>
  <si>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</si>
  <si>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</si>
  <si>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</si>
  <si>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</si>
  <si>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</si>
  <si>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</si>
  <si>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</si>
  <si>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</si>
  <si>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</si>
  <si>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</si>
  <si>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</si>
  <si>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</si>
  <si>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</si>
  <si>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</si>
  <si>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</si>
  <si>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</si>
  <si>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</si>
  <si>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</si>
  <si>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</si>
  <si>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</si>
  <si>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</si>
  <si>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</si>
  <si>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</si>
  <si>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</si>
  <si>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</si>
  <si>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</si>
  <si>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</si>
  <si>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</si>
  <si>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</si>
  <si>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</si>
  <si>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</si>
  <si>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</si>
  <si>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</si>
  <si>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</si>
  <si>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</si>
  <si>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</si>
  <si>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</si>
  <si>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</si>
  <si>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</si>
  <si>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</si>
  <si>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</si>
  <si>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</si>
  <si>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</si>
  <si>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</si>
  <si>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</si>
  <si>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</si>
  <si>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</si>
  <si>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</si>
  <si>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</si>
  <si>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</si>
  <si>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</si>
  <si>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</si>
  <si>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</si>
  <si>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</si>
  <si>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</si>
  <si>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</si>
  <si>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</si>
  <si>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</si>
  <si>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</si>
  <si>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</si>
  <si>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</si>
  <si>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</si>
  <si>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</si>
  <si>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</si>
  <si>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</si>
  <si>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</si>
  <si>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</si>
  <si>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</si>
  <si>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</si>
  <si>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</si>
  <si>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</si>
  <si>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</si>
  <si>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</si>
  <si>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</si>
  <si>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</si>
  <si>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</si>
  <si>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</si>
  <si>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</si>
  <si>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</si>
  <si>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</si>
  <si>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</si>
  <si>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</si>
  <si>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</si>
  <si>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</si>
  <si>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</si>
  <si>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</si>
  <si>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</si>
  <si>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</si>
  <si>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</si>
  <si>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</si>
  <si>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</si>
  <si>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</si>
  <si>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</si>
  <si>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</si>
  <si>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</si>
  <si>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</si>
  <si>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</si>
  <si>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</si>
  <si>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</si>
  <si>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</si>
  <si>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</si>
  <si>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</si>
  <si>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</si>
  <si>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</si>
  <si>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</si>
  <si>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</si>
  <si>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</si>
  <si>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</si>
  <si>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</si>
  <si>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</si>
  <si>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</si>
  <si>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</si>
  <si>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</si>
  <si>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</si>
  <si>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</si>
  <si>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</si>
  <si>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</si>
  <si>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</si>
  <si>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</si>
  <si>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</si>
  <si>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</si>
  <si>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</si>
  <si>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</si>
  <si>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</si>
  <si>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</si>
  <si>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</si>
  <si>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</si>
  <si>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</si>
  <si>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</si>
  <si>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</si>
  <si>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</si>
  <si>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</si>
  <si>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</si>
  <si>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</si>
  <si>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</si>
  <si>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</si>
  <si>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</si>
  <si>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</si>
  <si>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</si>
  <si>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</si>
  <si>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</si>
  <si>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</si>
  <si>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</si>
  <si>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</si>
  <si>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</si>
  <si>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</si>
  <si>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</si>
  <si>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</si>
  <si>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</si>
  <si>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</si>
  <si>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</si>
  <si>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</si>
  <si>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</si>
  <si>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</si>
  <si>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</si>
  <si>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</si>
  <si>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</si>
  <si>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</si>
  <si>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</si>
  <si>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</si>
  <si>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</si>
  <si>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</si>
  <si>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</si>
  <si>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</si>
  <si>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</si>
  <si>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</si>
  <si>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</si>
  <si>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</si>
  <si>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</si>
  <si>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</si>
  <si>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</si>
  <si>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</si>
  <si>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</si>
  <si>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</si>
  <si>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</si>
  <si>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</si>
  <si>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</si>
  <si>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</si>
  <si>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</si>
  <si>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</si>
  <si>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</si>
  <si>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</si>
  <si>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</si>
  <si>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</si>
  <si>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</si>
  <si>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</si>
  <si>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</si>
  <si>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</si>
  <si>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</si>
  <si>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</si>
  <si>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</si>
  <si>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</si>
  <si>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</si>
  <si>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</si>
  <si>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</si>
  <si>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</si>
  <si>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</si>
  <si>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</si>
  <si>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</si>
  <si>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</si>
  <si>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</si>
  <si>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</si>
  <si>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</si>
  <si>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</si>
  <si>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</si>
  <si>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</si>
  <si>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</si>
  <si>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</si>
  <si>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</si>
  <si>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</si>
  <si>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</si>
  <si>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</si>
  <si>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</si>
  <si>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</si>
  <si>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</si>
  <si>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</si>
  <si>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</si>
  <si>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</si>
  <si>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</si>
  <si>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</si>
  <si>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</si>
  <si>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</si>
  <si>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</si>
  <si>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</si>
  <si>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</si>
  <si>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</si>
  <si>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</si>
  <si>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</si>
  <si>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</si>
  <si>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</si>
  <si>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</si>
  <si>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</si>
  <si>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</si>
  <si>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</si>
  <si>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</si>
  <si>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</si>
  <si>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</si>
  <si>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</si>
  <si>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</si>
  <si>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</si>
  <si>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</si>
  <si>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</si>
  <si>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</si>
  <si>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</si>
  <si>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</si>
  <si>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</si>
  <si>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</si>
  <si>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</si>
  <si>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</si>
  <si>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</si>
  <si>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</si>
  <si>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</si>
  <si>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</si>
  <si>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</si>
  <si>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</si>
  <si>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</si>
  <si>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</si>
  <si>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</si>
  <si>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</si>
  <si>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</si>
  <si>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</si>
  <si>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</si>
  <si>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</si>
  <si>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</si>
  <si>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</si>
  <si>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</si>
  <si>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</si>
  <si>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</si>
  <si>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</si>
  <si>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</si>
  <si>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</si>
  <si>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</si>
  <si>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</si>
  <si>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</si>
  <si>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</si>
  <si>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</si>
  <si>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</si>
  <si>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</si>
  <si>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</si>
  <si>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</si>
  <si>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</si>
  <si>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</si>
  <si>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</si>
  <si>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</si>
  <si>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</si>
  <si>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</si>
  <si>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</si>
  <si>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</si>
  <si>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</si>
  <si>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</si>
  <si>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</si>
  <si>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</si>
  <si>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</si>
  <si>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</si>
  <si>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</si>
  <si>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</si>
  <si>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</si>
  <si>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</si>
  <si>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</si>
  <si>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</si>
  <si>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</si>
  <si>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</si>
  <si>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</si>
  <si>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</si>
  <si>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</si>
  <si>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</si>
  <si>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</si>
  <si>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</si>
  <si>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</si>
  <si>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</si>
  <si>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</si>
  <si>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</si>
  <si>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</si>
  <si>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</si>
  <si>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</si>
  <si>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</si>
  <si>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</si>
  <si>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</si>
  <si>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</si>
  <si>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</si>
  <si>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</si>
  <si>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</si>
  <si>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</si>
  <si>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</si>
  <si>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</si>
  <si>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</si>
  <si>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</si>
  <si>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</si>
  <si>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</si>
  <si>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</si>
  <si>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</si>
  <si>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</si>
  <si>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</si>
  <si>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</si>
  <si>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</si>
  <si>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</si>
  <si>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</si>
  <si>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</si>
  <si>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</si>
  <si>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</si>
  <si>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</si>
  <si>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</si>
  <si>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</si>
  <si>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</si>
  <si>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</si>
  <si>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</si>
  <si>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</si>
  <si>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</si>
  <si>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</si>
  <si>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</si>
  <si>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</si>
  <si>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</si>
  <si>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</si>
  <si>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</si>
  <si>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</si>
  <si>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</si>
  <si>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</si>
  <si>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</si>
  <si>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</si>
  <si>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</si>
  <si>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</si>
  <si>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</si>
  <si>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</si>
  <si>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</si>
  <si>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</si>
  <si>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</si>
  <si>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</si>
  <si>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</si>
  <si>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</si>
  <si>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</si>
  <si>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</si>
  <si>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</si>
  <si>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</si>
  <si>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</si>
  <si>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</si>
  <si>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</si>
  <si>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</si>
  <si>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</si>
  <si>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</si>
  <si>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</si>
  <si>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</si>
  <si>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</si>
  <si>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</si>
  <si>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</si>
  <si>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</si>
  <si>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</si>
  <si>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</si>
  <si>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</si>
  <si>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</si>
  <si>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</si>
  <si>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</si>
  <si>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</si>
  <si>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</si>
  <si>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</si>
  <si>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</si>
  <si>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</si>
  <si>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</si>
  <si>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</si>
  <si>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</si>
  <si>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</si>
  <si>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</si>
  <si>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</si>
  <si>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</si>
  <si>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</si>
  <si>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</si>
  <si>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</si>
  <si>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</si>
  <si>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</si>
  <si>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</si>
  <si>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</si>
  <si>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</si>
  <si>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</si>
  <si>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</si>
  <si>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</si>
  <si>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</si>
  <si>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</si>
  <si>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</si>
  <si>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</si>
  <si>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</si>
  <si>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</si>
  <si>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</si>
  <si>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</si>
  <si>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</si>
  <si>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</si>
  <si>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</si>
  <si>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</si>
  <si>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</si>
  <si>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</si>
  <si>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</si>
  <si>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</si>
  <si>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</si>
  <si>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</si>
  <si>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</si>
  <si>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</si>
  <si>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</si>
  <si>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</si>
  <si>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</si>
  <si>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</si>
  <si>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</si>
  <si>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</si>
  <si>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</si>
  <si>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</si>
  <si>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</si>
  <si>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</si>
  <si>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</si>
  <si>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</si>
  <si>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</si>
  <si>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</si>
  <si>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</si>
  <si>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</si>
  <si>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</si>
  <si>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</si>
  <si>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</si>
  <si>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</si>
  <si>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</si>
  <si>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</si>
  <si>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</si>
  <si>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</si>
  <si>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</si>
  <si>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</si>
  <si>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</si>
  <si>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</si>
  <si>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</si>
  <si>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</si>
  <si>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</si>
  <si>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</si>
  <si>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</si>
  <si>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</si>
  <si>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</si>
  <si>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</si>
  <si>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</si>
  <si>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</si>
  <si>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</si>
  <si>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</si>
  <si>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</si>
  <si>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</si>
  <si>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</si>
  <si>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</si>
  <si>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</si>
  <si>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</si>
  <si>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</si>
  <si>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</si>
  <si>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</si>
  <si>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</si>
  <si>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</si>
  <si>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</si>
  <si>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</si>
  <si>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</si>
  <si>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</si>
  <si>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</si>
  <si>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</si>
  <si>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</si>
  <si>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</si>
  <si>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</si>
  <si>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</si>
  <si>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</si>
  <si>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</si>
  <si>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</si>
  <si>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</si>
  <si>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</si>
  <si>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</si>
  <si>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</si>
  <si>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</si>
  <si>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</si>
  <si>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</si>
  <si>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</si>
  <si>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</si>
  <si>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</si>
  <si>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</si>
  <si>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</si>
  <si>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</si>
  <si>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</si>
  <si>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</si>
  <si>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</si>
  <si>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</si>
  <si>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</si>
  <si>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</si>
  <si>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</si>
  <si>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</si>
  <si>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</si>
  <si>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</si>
  <si>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</si>
  <si>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</si>
  <si>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</si>
  <si>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</si>
  <si>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</si>
  <si>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</si>
  <si>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</si>
  <si>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</si>
  <si>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</si>
  <si>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</si>
  <si>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</si>
  <si>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</si>
  <si>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</si>
  <si>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</si>
  <si>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</si>
  <si>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</si>
  <si>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</si>
  <si>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</si>
  <si>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</si>
  <si>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</si>
  <si>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</si>
  <si>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</si>
  <si>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</si>
  <si>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</si>
  <si>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</si>
  <si>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</si>
  <si>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</si>
  <si>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</si>
  <si>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</si>
  <si>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</si>
  <si>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</si>
  <si>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</si>
  <si>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</si>
  <si>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</si>
  <si>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</si>
  <si>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</si>
  <si>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</si>
  <si>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</si>
  <si>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</si>
  <si>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</si>
  <si>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</si>
  <si>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</si>
  <si>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</si>
  <si>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</si>
  <si>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</si>
  <si>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</si>
  <si>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</si>
  <si>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</si>
  <si>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</si>
  <si>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</si>
  <si>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</si>
  <si>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</si>
  <si>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</si>
  <si>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</si>
  <si>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</si>
  <si>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</si>
  <si>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</si>
  <si>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</si>
  <si>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</si>
  <si>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</si>
  <si>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</si>
  <si>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</si>
  <si>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</si>
  <si>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</si>
  <si>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</si>
  <si>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</si>
  <si>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</si>
  <si>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</si>
  <si>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</si>
  <si>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</si>
  <si>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</si>
  <si>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</si>
  <si>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</si>
  <si>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</si>
  <si>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</si>
  <si>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</si>
  <si>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</si>
  <si>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</si>
  <si>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</si>
  <si>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</si>
  <si>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</si>
  <si>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</si>
  <si>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</si>
  <si>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</si>
  <si>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</si>
  <si>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</si>
  <si>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</si>
  <si>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</si>
  <si>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</si>
  <si>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</si>
  <si>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</si>
  <si>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</si>
  <si>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</si>
  <si>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</si>
  <si>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</si>
  <si>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</si>
  <si>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</si>
  <si>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</si>
  <si>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</si>
  <si>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</si>
  <si>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</si>
  <si>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</si>
  <si>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</si>
  <si>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</si>
  <si>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</si>
  <si>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</si>
  <si>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</si>
  <si>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</si>
  <si>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</si>
  <si>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</si>
  <si>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</si>
  <si>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</si>
  <si>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</si>
  <si>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</si>
  <si>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</si>
  <si>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</si>
  <si>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</si>
  <si>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</si>
  <si>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</si>
  <si>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</si>
  <si>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</si>
  <si>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</si>
  <si>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</si>
  <si>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</si>
  <si>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</si>
  <si>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</si>
  <si>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</si>
  <si>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</si>
  <si>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</si>
  <si>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</si>
  <si>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</si>
  <si>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</si>
  <si>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</si>
  <si>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</si>
  <si>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</si>
  <si>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</si>
  <si>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</si>
  <si>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</si>
  <si>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</si>
  <si>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</si>
  <si>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</si>
  <si>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</si>
  <si>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</si>
  <si>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</si>
  <si>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</si>
  <si>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</si>
  <si>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</si>
  <si>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</si>
  <si>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</si>
  <si>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</si>
  <si>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</si>
  <si>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</si>
  <si>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</si>
  <si>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</si>
  <si>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</si>
  <si>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</si>
  <si>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</si>
  <si>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</si>
  <si>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</si>
  <si>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</si>
  <si>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</si>
  <si>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</si>
  <si>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</si>
  <si>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</si>
  <si>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</si>
  <si>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</si>
  <si>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</si>
  <si>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</si>
  <si>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</si>
  <si>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</si>
  <si>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</si>
  <si>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</si>
  <si>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</si>
  <si>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</si>
  <si>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</si>
  <si>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</si>
  <si>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</si>
  <si>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</si>
  <si>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</si>
  <si>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</si>
  <si>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</si>
  <si>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</si>
  <si>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</si>
  <si>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</si>
  <si>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</si>
  <si>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</si>
  <si>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</si>
  <si>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</si>
  <si>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</si>
  <si>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</si>
  <si>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</si>
  <si>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</si>
  <si>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</si>
  <si>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</si>
  <si>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</si>
  <si>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</si>
  <si>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</si>
  <si>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</si>
  <si>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</si>
  <si>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</si>
  <si>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</si>
  <si>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</si>
  <si>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</si>
  <si>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</si>
  <si>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</si>
  <si>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</si>
  <si>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</si>
  <si>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</si>
  <si>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</si>
  <si>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</si>
  <si>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</si>
  <si>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</si>
  <si>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</si>
  <si>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</si>
  <si>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</si>
  <si>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</si>
  <si>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</si>
  <si>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</si>
  <si>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</si>
  <si>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</si>
  <si>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</si>
  <si>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</si>
  <si>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</si>
  <si>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</si>
  <si>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</si>
  <si>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</si>
  <si>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</si>
  <si>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</si>
  <si>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</si>
  <si>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</si>
  <si>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</si>
  <si>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</si>
  <si>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</si>
  <si>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</si>
  <si>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</si>
  <si>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</si>
  <si>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</si>
  <si>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</si>
  <si>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</si>
  <si>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</si>
  <si>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</si>
  <si>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</si>
  <si>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</si>
  <si>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</si>
  <si>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</si>
  <si>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</si>
  <si>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</si>
  <si>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</si>
  <si>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</si>
  <si>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</si>
  <si>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</si>
  <si>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</si>
  <si>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</si>
  <si>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</si>
  <si>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</si>
  <si>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</si>
  <si>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</si>
  <si>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</si>
  <si>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</si>
  <si>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</si>
  <si>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</si>
  <si>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</si>
  <si>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</si>
  <si>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</si>
  <si>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</si>
  <si>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</si>
  <si>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</si>
  <si>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</si>
  <si>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</si>
  <si>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</si>
  <si>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</si>
  <si>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</si>
  <si>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</si>
  <si>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</si>
  <si>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</si>
  <si>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</si>
  <si>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</si>
  <si>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</si>
  <si>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</si>
  <si>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</si>
  <si>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</si>
  <si>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</si>
  <si>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</si>
  <si>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</si>
  <si>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</si>
  <si>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</si>
  <si>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</si>
  <si>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</si>
  <si>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</si>
  <si>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</si>
  <si>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</si>
  <si>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</si>
  <si>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</si>
  <si>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</si>
  <si>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</si>
  <si>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</si>
  <si>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</si>
  <si>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</si>
  <si>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</si>
  <si>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</si>
  <si>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</si>
  <si>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</si>
  <si>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</si>
  <si>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</si>
  <si>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</si>
  <si>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</si>
  <si>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</si>
  <si>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</si>
  <si>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</si>
  <si>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</si>
  <si>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</si>
  <si>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</si>
  <si>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</si>
  <si>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</si>
  <si>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</si>
  <si>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</si>
  <si>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</si>
  <si>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</si>
  <si>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</si>
  <si>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</si>
  <si>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</si>
  <si>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</si>
  <si>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</si>
  <si>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</si>
  <si>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</si>
  <si>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</si>
  <si>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</si>
  <si>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</si>
  <si>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</si>
  <si>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</si>
  <si>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</si>
  <si>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</si>
  <si>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</si>
  <si>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</si>
  <si>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</si>
  <si>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</si>
  <si>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</si>
  <si>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</si>
  <si>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</si>
  <si>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</si>
  <si>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</si>
  <si>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</si>
  <si>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</si>
  <si>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</si>
  <si>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</si>
  <si>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</si>
  <si>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</si>
  <si>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</si>
  <si>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</si>
  <si>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</si>
  <si>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</si>
  <si>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</si>
  <si>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</si>
  <si>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</si>
  <si>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</si>
  <si>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</si>
  <si>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</si>
  <si>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</si>
  <si>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</si>
  <si>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</si>
  <si>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</si>
  <si>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</si>
  <si>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</si>
  <si>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</si>
  <si>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</si>
  <si>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</si>
  <si>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</si>
  <si>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</si>
  <si>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</si>
  <si>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</si>
  <si>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</si>
  <si>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</si>
  <si>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</si>
  <si>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</si>
  <si>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</si>
  <si>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</si>
  <si>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</si>
  <si>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</si>
  <si>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</si>
  <si>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</si>
  <si>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</si>
  <si>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</si>
  <si>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</si>
  <si>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</si>
  <si>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</si>
  <si>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</si>
  <si>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</si>
  <si>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</si>
  <si>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</si>
  <si>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</si>
  <si>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</si>
  <si>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</si>
  <si>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</si>
  <si>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</si>
  <si>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</si>
  <si>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</si>
  <si>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</si>
  <si>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</si>
  <si>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</si>
  <si>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</si>
  <si>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</si>
  <si>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</si>
  <si>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</si>
  <si>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</si>
  <si>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</si>
  <si>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</si>
  <si>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</si>
  <si>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</si>
  <si>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</si>
  <si>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</si>
  <si>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</si>
  <si>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</si>
  <si>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</si>
  <si>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</si>
  <si>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</si>
  <si>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</si>
  <si>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</si>
  <si>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</si>
  <si>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</si>
  <si>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</si>
  <si>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</si>
  <si>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</si>
  <si>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</si>
  <si>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</si>
  <si>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</si>
  <si>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</si>
  <si>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</si>
  <si>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</si>
  <si>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</si>
  <si>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</si>
  <si>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</si>
  <si>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</si>
  <si>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</si>
  <si>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</si>
  <si>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</si>
  <si>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</si>
  <si>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</si>
  <si>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</si>
  <si>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</si>
  <si>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</si>
  <si>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</si>
  <si>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</si>
  <si>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</si>
  <si>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</si>
  <si>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</si>
  <si>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</si>
  <si>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</si>
  <si>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</si>
  <si>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</si>
  <si>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</si>
  <si>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</si>
  <si>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</si>
  <si>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</si>
  <si>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</si>
  <si>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</si>
  <si>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</si>
  <si>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</si>
  <si>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</si>
  <si>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</si>
  <si>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</si>
  <si>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</si>
  <si>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</si>
  <si>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</si>
  <si>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</si>
  <si>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</si>
  <si>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</si>
  <si>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</si>
  <si>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</si>
  <si>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</si>
  <si>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</si>
  <si>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</si>
  <si>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</si>
  <si>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</si>
  <si>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</si>
  <si>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</si>
  <si>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</si>
  <si>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</si>
  <si>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</si>
  <si>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</si>
  <si>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</si>
  <si>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</si>
  <si>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</si>
  <si>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</si>
  <si>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</si>
  <si>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</si>
  <si>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</si>
  <si>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</si>
  <si>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</si>
  <si>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</si>
  <si>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</si>
  <si>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</si>
  <si>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</si>
  <si>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</si>
  <si>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</si>
  <si>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</si>
  <si>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</si>
  <si>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</si>
  <si>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</si>
  <si>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</si>
  <si>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</si>
  <si>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</si>
  <si>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</si>
  <si>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</si>
  <si>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</si>
  <si>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</si>
  <si>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</si>
  <si>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</si>
  <si>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</si>
  <si>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</si>
  <si>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</si>
  <si>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</si>
  <si>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</si>
  <si>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</si>
  <si>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</si>
  <si>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</si>
  <si>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</si>
  <si>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</si>
  <si>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</si>
  <si>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</si>
  <si>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</si>
  <si>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</si>
  <si>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</si>
  <si>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</si>
  <si>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</si>
  <si>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</si>
  <si>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</si>
  <si>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</si>
  <si>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</si>
  <si>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</si>
  <si>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</si>
  <si>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</si>
  <si>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</si>
  <si>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</si>
  <si>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</si>
  <si>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</si>
  <si>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</si>
  <si>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</si>
  <si>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</si>
  <si>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</si>
  <si>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</si>
  <si>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</si>
  <si>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</si>
  <si>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</si>
  <si>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</si>
  <si>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</si>
  <si>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</si>
  <si>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</si>
  <si>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</si>
  <si>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</si>
  <si>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</si>
  <si>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</si>
  <si>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</si>
  <si>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</si>
  <si>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</si>
  <si>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</si>
  <si>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</si>
  <si>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</si>
  <si>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</si>
  <si>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</si>
  <si>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</si>
  <si>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</si>
  <si>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</si>
  <si>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</si>
  <si>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</si>
  <si>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</si>
  <si>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</si>
  <si>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</si>
  <si>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</si>
  <si>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</si>
  <si>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</si>
  <si>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</si>
  <si>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</si>
  <si>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</si>
  <si>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</si>
  <si>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</si>
  <si>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</si>
  <si>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</si>
  <si>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</si>
  <si>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</si>
  <si>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</si>
  <si>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</si>
  <si>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</si>
  <si>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</si>
  <si>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</si>
  <si>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</si>
  <si>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</si>
  <si>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</si>
  <si>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</si>
  <si>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</si>
  <si>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</si>
  <si>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</si>
  <si>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</si>
  <si>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</si>
  <si>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</si>
  <si>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</si>
  <si>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</si>
  <si>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</si>
  <si>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</si>
  <si>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</si>
  <si>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</si>
  <si>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</si>
  <si>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</si>
  <si>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</si>
  <si>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</si>
  <si>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</si>
  <si>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</si>
  <si>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</si>
  <si>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</si>
  <si>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</si>
  <si>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</si>
  <si>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</si>
  <si>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</si>
  <si>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</si>
  <si>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</si>
  <si>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</si>
  <si>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</si>
  <si>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</si>
  <si>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</si>
  <si>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</si>
  <si>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</si>
  <si>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</si>
  <si>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</si>
  <si>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</si>
  <si>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</si>
  <si>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</si>
  <si>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</si>
  <si>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</si>
  <si>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</si>
  <si>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</si>
  <si>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</si>
  <si>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</si>
  <si>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</si>
  <si>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</si>
  <si>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</si>
  <si>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</si>
  <si>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</si>
  <si>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</si>
  <si>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</si>
  <si>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</si>
  <si>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</si>
  <si>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</si>
  <si>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</si>
  <si>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</si>
  <si>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</si>
  <si>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</si>
  <si>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</si>
  <si>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</si>
  <si>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</si>
  <si>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</si>
  <si>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</si>
  <si>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</si>
  <si>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</si>
  <si>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</si>
  <si>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</si>
  <si>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</si>
  <si>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</si>
  <si>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</si>
  <si>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</si>
  <si>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</si>
  <si>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</si>
  <si>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</si>
  <si>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</si>
  <si>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</si>
  <si>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</si>
  <si>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</si>
  <si>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</si>
  <si>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</si>
  <si>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</si>
  <si>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</si>
  <si>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</si>
  <si>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</si>
  <si>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</si>
  <si>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</si>
  <si>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</si>
  <si>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</si>
  <si>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</si>
  <si>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</si>
  <si>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</si>
  <si>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</si>
  <si>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</si>
  <si>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</si>
  <si>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</si>
  <si>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</si>
  <si>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</si>
  <si>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</si>
  <si>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</si>
  <si>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</si>
  <si>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</si>
  <si>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</si>
  <si>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</si>
  <si>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</si>
  <si>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</si>
  <si>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</si>
  <si>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</si>
  <si>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</si>
  <si>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</si>
  <si>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</si>
  <si>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</si>
  <si>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</si>
  <si>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</si>
  <si>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</si>
  <si>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</si>
  <si>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</si>
  <si>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</si>
  <si>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</si>
  <si>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</si>
  <si>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</si>
  <si>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</si>
  <si>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</si>
  <si>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</si>
  <si>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</si>
  <si>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</si>
  <si>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</si>
  <si>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</si>
  <si>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</si>
  <si>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</si>
  <si>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</si>
  <si>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</si>
  <si>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</si>
  <si>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</si>
  <si>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</si>
  <si>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</si>
  <si>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</si>
  <si>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</si>
  <si>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</si>
  <si>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</si>
  <si>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</si>
  <si>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</si>
  <si>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</si>
  <si>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</si>
  <si>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</si>
  <si>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</si>
  <si>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</si>
  <si>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</si>
  <si>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</si>
  <si>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</si>
  <si>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</si>
  <si>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</si>
  <si>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</si>
  <si>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</si>
  <si>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</si>
  <si>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</si>
  <si>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</si>
  <si>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</si>
  <si>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</si>
  <si>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</si>
  <si>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</si>
  <si>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</si>
  <si>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</si>
  <si>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</si>
  <si>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</si>
  <si>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</si>
  <si>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</si>
  <si>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</si>
  <si>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</si>
  <si>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</si>
  <si>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</si>
  <si>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</si>
  <si>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</si>
  <si>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</si>
  <si>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</si>
  <si>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</si>
  <si>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</si>
  <si>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</si>
  <si>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</si>
  <si>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</si>
  <si>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</si>
  <si>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</si>
  <si>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</si>
  <si>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</si>
  <si>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</si>
  <si>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</si>
  <si>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</si>
  <si>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</si>
  <si>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</si>
  <si>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</si>
  <si>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</si>
  <si>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</si>
  <si>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</si>
  <si>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</si>
  <si>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</si>
  <si>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</si>
  <si>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</si>
  <si>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</si>
  <si>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</si>
  <si>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</si>
  <si>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</si>
  <si>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</si>
  <si>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</si>
  <si>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</si>
  <si>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</si>
  <si>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</si>
  <si>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</si>
  <si>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</si>
  <si>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</si>
  <si>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</si>
  <si>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</si>
  <si>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</si>
  <si>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</si>
  <si>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</si>
  <si>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</si>
  <si>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</si>
  <si>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</si>
  <si>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</si>
  <si>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</si>
  <si>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</si>
  <si>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</si>
  <si>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</si>
  <si>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</si>
  <si>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</si>
  <si>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</si>
  <si>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</si>
  <si>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</si>
  <si>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</si>
  <si>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</si>
  <si>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</si>
  <si>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</si>
  <si>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</si>
  <si>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</si>
  <si>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</si>
  <si>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</si>
  <si>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</si>
  <si>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</si>
  <si>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</si>
  <si>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</si>
  <si>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</si>
  <si>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</si>
  <si>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</si>
  <si>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</si>
  <si>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</si>
  <si>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</si>
  <si>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</si>
  <si>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</si>
  <si>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</si>
  <si>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</si>
  <si>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</si>
  <si>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</si>
  <si>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</si>
  <si>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</si>
  <si>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</si>
  <si>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</si>
  <si>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</si>
  <si>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</si>
  <si>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</si>
  <si>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</si>
  <si>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</si>
  <si>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</si>
  <si>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</si>
  <si>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</si>
  <si>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</si>
  <si>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</si>
  <si>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</si>
  <si>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</si>
  <si>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</si>
  <si>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</si>
  <si>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</si>
  <si>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</si>
  <si>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</si>
  <si>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</si>
  <si>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</si>
  <si>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</si>
  <si>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</si>
  <si>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</si>
  <si>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</si>
  <si>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</si>
  <si>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</si>
  <si>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</si>
  <si>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</si>
  <si>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</si>
  <si>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</si>
  <si>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</si>
  <si>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</si>
  <si>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</si>
  <si>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</si>
  <si>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</si>
  <si>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</si>
  <si>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</si>
  <si>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</si>
  <si>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</si>
  <si>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</si>
  <si>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</si>
  <si>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</si>
  <si>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</si>
  <si>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</si>
  <si>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</si>
  <si>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</si>
  <si>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</si>
  <si>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</si>
  <si>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</si>
  <si>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</si>
  <si>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</si>
  <si>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</si>
  <si>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</si>
  <si>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</si>
  <si>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</si>
  <si>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</si>
  <si>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</si>
  <si>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</si>
  <si>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</si>
  <si>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</si>
  <si>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</si>
  <si>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</si>
  <si>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</si>
  <si>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</si>
  <si>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</si>
  <si>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</si>
  <si>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</si>
  <si>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</si>
  <si>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</si>
  <si>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</si>
  <si>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</si>
  <si>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</si>
  <si>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</si>
  <si>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</si>
  <si>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</si>
  <si>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</si>
  <si>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</si>
  <si>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</si>
  <si>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</si>
  <si>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</si>
  <si>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</si>
  <si>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</si>
  <si>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</si>
  <si>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</si>
  <si>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</si>
  <si>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</si>
  <si>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</si>
  <si>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</si>
  <si>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</si>
  <si>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</si>
  <si>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</si>
  <si>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</si>
  <si>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</si>
  <si>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</si>
  <si>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</si>
  <si>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</si>
  <si>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</si>
  <si>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</si>
  <si>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</si>
  <si>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</si>
  <si>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</si>
  <si>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</si>
  <si>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</si>
  <si>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</si>
  <si>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</si>
  <si>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</si>
  <si>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</si>
  <si>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</si>
  <si>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</si>
  <si>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</si>
  <si>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</si>
  <si>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</si>
  <si>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</si>
  <si>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</si>
  <si>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</si>
  <si>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</si>
  <si>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</si>
  <si>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</si>
  <si>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</si>
  <si>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</si>
  <si>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</si>
  <si>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</si>
  <si>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</si>
  <si>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</si>
  <si>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</si>
  <si>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</si>
  <si>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</si>
  <si>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</si>
  <si>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</si>
  <si>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</si>
  <si>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</si>
  <si>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</si>
  <si>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</si>
  <si>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</si>
  <si>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</si>
  <si>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</si>
  <si>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</si>
  <si>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</si>
  <si>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</si>
  <si>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</si>
  <si>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</si>
  <si>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</si>
  <si>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</si>
  <si>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</si>
  <si>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</si>
  <si>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</si>
  <si>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</si>
  <si>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</si>
  <si>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</si>
  <si>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</si>
  <si>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</si>
  <si>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</si>
  <si>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</si>
  <si>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</si>
  <si>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</si>
  <si>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</si>
  <si>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</si>
  <si>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</si>
  <si>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</si>
  <si>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</si>
  <si>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</si>
  <si>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</si>
  <si>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</si>
  <si>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</si>
  <si>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</si>
  <si>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</si>
  <si>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</si>
  <si>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</si>
  <si>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</si>
  <si>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</si>
  <si>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</si>
  <si>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</si>
  <si>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</si>
  <si>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</si>
  <si>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</si>
  <si>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</si>
  <si>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</si>
  <si>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</si>
  <si>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</si>
  <si>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</si>
  <si>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</si>
  <si>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</si>
  <si>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</si>
  <si>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</si>
  <si>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</si>
  <si>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</si>
  <si>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</si>
  <si>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</si>
  <si>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</si>
  <si>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</si>
  <si>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</si>
  <si>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</si>
  <si>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</si>
  <si>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</si>
  <si>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</si>
  <si>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</si>
  <si>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</si>
  <si>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</si>
  <si>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</si>
  <si>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</si>
  <si>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</si>
  <si>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</si>
  <si>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</si>
  <si>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</si>
  <si>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</si>
  <si>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</si>
  <si>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</si>
  <si>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</si>
  <si>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</si>
  <si>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</si>
  <si>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</si>
  <si>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</si>
  <si>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</si>
  <si>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</si>
  <si>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</si>
  <si>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</si>
  <si>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</si>
  <si>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</si>
  <si>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</si>
  <si>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</si>
  <si>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</si>
  <si>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</si>
  <si>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</si>
  <si>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</si>
  <si>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</si>
  <si>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</si>
  <si>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</si>
  <si>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</si>
  <si>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</si>
  <si>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</si>
  <si>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</si>
  <si>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</si>
  <si>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</si>
  <si>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</si>
  <si>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</si>
  <si>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</si>
  <si>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</si>
  <si>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</si>
  <si>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</si>
  <si>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</si>
  <si>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</si>
  <si>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</si>
  <si>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</si>
  <si>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</si>
  <si>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</si>
  <si>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</si>
  <si>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</si>
  <si>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</si>
  <si>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</si>
  <si>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</si>
  <si>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</si>
  <si>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</si>
  <si>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</si>
  <si>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</si>
  <si>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</si>
  <si>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</si>
  <si>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</si>
  <si>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</si>
  <si>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</si>
  <si>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</si>
  <si>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</si>
  <si>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</si>
  <si>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</si>
  <si>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</si>
  <si>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</si>
  <si>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</si>
  <si>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</si>
  <si>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</si>
  <si>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</si>
  <si>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</si>
  <si>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</si>
  <si>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</si>
  <si>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</si>
  <si>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</si>
  <si>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</si>
  <si>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</si>
  <si>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</si>
  <si>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</si>
  <si>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</si>
  <si>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</si>
  <si>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</si>
  <si>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</si>
  <si>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</si>
  <si>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</si>
  <si>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</si>
  <si>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</si>
  <si>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</si>
  <si>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</si>
  <si>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</si>
  <si>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</si>
  <si>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</si>
  <si>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</si>
  <si>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</si>
  <si>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</si>
  <si>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</si>
  <si>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</si>
  <si>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</si>
  <si>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</si>
  <si>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</si>
  <si>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</si>
  <si>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</si>
  <si>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</si>
  <si>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</si>
  <si>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</si>
  <si>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</si>
  <si>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</si>
  <si>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</si>
  <si>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</si>
  <si>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</si>
  <si>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</si>
  <si>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</si>
  <si>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</si>
  <si>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</si>
  <si>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</si>
  <si>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</si>
  <si>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</si>
  <si>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</si>
  <si>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</si>
  <si>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</si>
  <si>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</si>
  <si>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</si>
  <si>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</si>
  <si>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</si>
  <si>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</si>
  <si>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</si>
  <si>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</si>
  <si>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</si>
  <si>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</si>
  <si>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</si>
  <si>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</si>
  <si>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</si>
  <si>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</si>
  <si>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</si>
  <si>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</si>
  <si>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</si>
  <si>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</si>
  <si>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</si>
  <si>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</si>
  <si>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</si>
  <si>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</si>
  <si>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</si>
  <si>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</si>
  <si>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</si>
  <si>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</si>
  <si>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</si>
  <si>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</si>
  <si>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</si>
  <si>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</si>
  <si>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</si>
  <si>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</si>
  <si>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</si>
  <si>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</si>
  <si>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</si>
  <si>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</si>
  <si>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</si>
  <si>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</si>
  <si>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</si>
  <si>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</si>
  <si>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</si>
  <si>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</si>
  <si>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</si>
  <si>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</si>
  <si>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</si>
  <si>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</si>
  <si>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</si>
  <si>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</si>
  <si>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</si>
  <si>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</si>
  <si>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</si>
  <si>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</si>
  <si>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</si>
  <si>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</si>
  <si>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</si>
  <si>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</si>
  <si>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</si>
  <si>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</si>
  <si>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</si>
  <si>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</si>
  <si>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</si>
  <si>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</si>
  <si>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</si>
  <si>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</si>
  <si>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</si>
  <si>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</si>
  <si>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</si>
  <si>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</si>
  <si>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</si>
  <si>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</si>
  <si>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</si>
  <si>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</si>
  <si>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</si>
  <si>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</si>
  <si>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</si>
  <si>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</si>
  <si>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</si>
  <si>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</si>
  <si>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</si>
  <si>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</si>
  <si>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</si>
  <si>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</si>
  <si>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</si>
  <si>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</si>
  <si>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</si>
  <si>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</si>
  <si>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</si>
  <si>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</si>
  <si>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</si>
  <si>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</si>
  <si>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</si>
  <si>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</si>
  <si>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</si>
  <si>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</si>
  <si>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</si>
  <si>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</si>
  <si>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</si>
  <si>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</si>
  <si>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</si>
  <si>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</si>
  <si>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</si>
  <si>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</si>
  <si>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</si>
  <si>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</si>
  <si>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</si>
  <si>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</si>
  <si>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</si>
  <si>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</si>
  <si>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</si>
  <si>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</si>
  <si>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</si>
  <si>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</si>
  <si>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</si>
  <si>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</si>
  <si>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</si>
  <si>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</si>
  <si>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</si>
  <si>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</si>
  <si>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</si>
  <si>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</si>
  <si>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</si>
  <si>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</si>
  <si>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</si>
  <si>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</si>
  <si>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</si>
  <si>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</si>
  <si>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</si>
  <si>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</si>
  <si>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</si>
  <si>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</si>
  <si>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</si>
  <si>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</si>
  <si>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</si>
  <si>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</si>
  <si>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</si>
  <si>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</si>
  <si>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</si>
  <si>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</si>
  <si>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</si>
  <si>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Ideal-Tridon Group</t>
  </si>
  <si>
    <t>Extended Mineral Reporting Template (EMRT) for the Clamp Divisions of the Ideal-Tridon Group</t>
  </si>
  <si>
    <t>053795241</t>
  </si>
  <si>
    <t>8100 Tridon Dr, Smyrna TN 37167</t>
  </si>
  <si>
    <t>Barry Nixon</t>
  </si>
  <si>
    <t>bnixon@idealtridon.com</t>
  </si>
  <si>
    <t>615-355-1194</t>
  </si>
  <si>
    <t>Senior product Engineer</t>
  </si>
  <si>
    <t>A small amount of cobalt compounds is present in the thin passivate layer of zinc plated parts</t>
  </si>
  <si>
    <t>Chemical used in carbon and stainless steel</t>
  </si>
  <si>
    <t>Chemical used in stainless steel</t>
  </si>
  <si>
    <t>Zn plate + tri passivate processes (MBO)</t>
  </si>
  <si>
    <t>Ideal relies upon vendors to supply an EMRT</t>
  </si>
  <si>
    <t>https://www.idealtridon.com/mm5/graphics/00000001/literature/COR-PO-1007_Supplier_Manual_03262025.pdf</t>
  </si>
  <si>
    <t>Verbal or written response. We ask our suppliers for their current EMRT.</t>
  </si>
  <si>
    <t>Paulo</t>
  </si>
  <si>
    <t>Eastern Plating</t>
  </si>
  <si>
    <t>Guangyi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</si>
</sst>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idealtridon.com/mm5/graphics/00000001/literature/COR-PO-1007_Supplier_Manual_03262025.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B004EC2-E6F0-4DB3-8D84-4D1D3B9890FA}"/>
    </customSheetView>
    <customSheetView guid="{4BDF1A28-30D5-449D-B20E-D6C97EF9FAE1}" showAutoFilter="1">
      <selection activeCell="C174" sqref="C174"/>
      <pageMargins left="0" right="0" top="0" bottom="0" header="0" footer="0"/>
      <pageSetup paperSize="9" orientation="portrait"/>
      <autoFilter ref="B1:N1" xr:uid="{88B1B22D-4B81-4527-AADC-4E5A78C89BF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5189539-EEEB-4B8A-8136-1DA1DE4F4739}"/>
    </customSheetView>
    <customSheetView guid="{4BDF1A28-30D5-449D-B20E-D6C97EF9FAE1}" showAutoFilter="1">
      <selection activeCell="C1" sqref="C1:D65536"/>
      <pageMargins left="0" right="0" top="0" bottom="0" header="0" footer="0"/>
      <pageSetup orientation="portrait"/>
      <autoFilter ref="B1:C1" xr:uid="{99D8CDEB-C323-4479-855F-3D81F7159FB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5" zoomScaleNormal="85"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21</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 (*)</v>
      </c>
      <c r="C10" s="111"/>
      <c r="D10" s="448" t="s">
        <v>20162</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20163</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20164</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20165</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20167</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20165</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20168</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20167</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46002</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t="s">
        <v>20169</v>
      </c>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t="s">
        <v>20170</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t="s">
        <v>20171</v>
      </c>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t="s">
        <v>20172</v>
      </c>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29</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29</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22</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t="s">
        <v>20173</v>
      </c>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t="s">
        <v>20173</v>
      </c>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t="s">
        <v>20173</v>
      </c>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20174</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22</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22</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20175</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3FA1BA5F-AD85-4747-B3D8-589E7A07752C}"/>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70" zoomScaleNormal="70" workbookViewId="0">
      <pane ySplit="3" topLeftCell="A5" activePane="bottomLeft" state="frozen"/>
      <selection activeCell="B24" sqref="B24:J24"/>
      <selection pane="bottomLeft" activeCell="C8" sqref="C8"/>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51">
      <c r="A5" s="196" t="s">
        <v>102</v>
      </c>
      <c r="B5" s="302" t="str">
        <f ca="1">IF(LEN(A5)=0,"",INDEX('Smelter Look-up'!$A:$A,MATCH($A5,'Smelter Look-up'!$E:$E,0)))</f>
        <v>Cobalt</v>
      </c>
      <c r="C5" s="151" t="str">
        <f ca="1">IF(LEN(A5)=0,"",INDEX('Smelter Look-up'!$C:$C,MATCH($A5,'Smelter Look-up'!$E:$E,0)))</f>
        <v>Umicore Finland Oy</v>
      </c>
      <c r="D5" s="148" t="s">
        <v>100</v>
      </c>
      <c r="E5" s="148" t="str">
        <f ca="1">IF(ISERROR($V5),"",OFFSET('Smelter Look-up'!$D$4,$V5-4,0)&amp;"")</f>
        <v>FINLAND</v>
      </c>
      <c r="F5" s="148" t="str">
        <f ca="1">IF(ISERROR($V5),"",OFFSET('Smelter Look-up'!$E$4,$V5-4,0))</f>
        <v>CID003226</v>
      </c>
      <c r="G5" s="148" t="str">
        <f ca="1">IF(C5=$X$4,"Enter smelter details",IF(ISERROR($V5),"",OFFSET('Smelter Look-up'!$F$4,$V5-4,0)))</f>
        <v>RMI</v>
      </c>
      <c r="H5" s="204">
        <f ca="1">IF(ISERROR($V5),"",OFFSET('Smelter Look-up'!$G$4,$V5-4,0))</f>
        <v>0</v>
      </c>
      <c r="I5" s="205" t="str">
        <f ca="1">IF(ISERROR($V5),"",OFFSET('Smelter Look-up'!$H$4,$V5-4,0))</f>
        <v>Kokkola</v>
      </c>
      <c r="J5" s="205" t="str">
        <f ca="1">IF(ISERROR($V5),"",OFFSET('Smelter Look-up'!$I$4,$V5-4,0))</f>
        <v>Mellersta Österbotten</v>
      </c>
      <c r="K5" s="149"/>
      <c r="L5" s="149"/>
      <c r="M5" s="149"/>
      <c r="N5" s="149"/>
      <c r="O5" s="149"/>
      <c r="P5" s="207"/>
      <c r="Q5" s="150" t="s">
        <v>20176</v>
      </c>
      <c r="R5" s="148" t="str">
        <f ca="1">IF(ISERROR($V5),"",OFFSET('Smelter Look-up'!$C$4,$V5-4,0)&amp;"")</f>
        <v>Umicore Finland Oy</v>
      </c>
      <c r="S5" s="154" t="str">
        <f t="shared" ref="S5:S11" ca="1" si="0">IF(B5="","",IF(ISERROR(MATCH($E5,CL,0)),"Unknown",INDIRECT("'C'!$A$"&amp;MATCH($E5,CL,0)+1)))</f>
        <v>FI</v>
      </c>
      <c r="T5" s="154" t="str">
        <f ca="1">IF(B5="","",IF(ISERROR(MATCH($J5,SorP!$B$1:$B$6226,0)),"",INDIRECT("'SorP'!$A$"&amp;MATCH($S5&amp;$J5,SorP!C:C,0))))</f>
        <v>FI-07</v>
      </c>
      <c r="U5" s="167"/>
      <c r="V5" s="168">
        <f ca="1">IF(C5="",NA(),MATCH($B5&amp;$C5,'Smelter Look-up'!$J:$J,0))</f>
        <v>152</v>
      </c>
      <c r="X5" s="169">
        <f t="shared" ref="X5:X11" ca="1" si="1">IF(AND(C5="Smelter not listed",OR(LEN(D5)=0,LEN(E5)=0)),1,0)</f>
        <v>0</v>
      </c>
      <c r="AB5" s="312" t="str">
        <f t="shared" ref="AB5:AB11" ca="1" si="2">IF(C5="","",B5)</f>
        <v>Cobalt</v>
      </c>
      <c r="AC5" s="169" t="str">
        <f ca="1">B5</f>
        <v>Cobalt</v>
      </c>
      <c r="AD5" s="169" t="str">
        <f ca="1">IF(C5="Smelter not listed",D5,C5)</f>
        <v>Umicore Finland Oy</v>
      </c>
    </row>
    <row r="6" spans="1:34" s="169" customFormat="1" ht="76.5">
      <c r="A6" s="196" t="s">
        <v>18944</v>
      </c>
      <c r="B6" s="302" t="str">
        <f ca="1">IF(LEN(A6)=0,"",INDEX('Smelter Look-up'!$A:$A,MATCH($A6,'Smelter Look-up'!$E:$E,0)))</f>
        <v>Nickel</v>
      </c>
      <c r="C6" s="151" t="str">
        <f ca="1">IF(LEN(A6)=0,"",INDEX('Smelter Look-up'!$C:$C,MATCH($A6,'Smelter Look-up'!$E:$E,0)))</f>
        <v>NORILSK NICKEL HARJAVALTA OY</v>
      </c>
      <c r="D6" s="148" t="s">
        <v>238</v>
      </c>
      <c r="E6" s="148" t="str">
        <f ca="1">IF(ISERROR($V6),"",OFFSET('Smelter Look-up'!$D$4,$V6-4,0)&amp;"")</f>
        <v>FINLAND</v>
      </c>
      <c r="F6" s="148" t="str">
        <f ca="1">IF(ISERROR($V6),"",OFFSET('Smelter Look-up'!$E$4,$V6-4,0))</f>
        <v>CID004008</v>
      </c>
      <c r="G6" s="148" t="str">
        <f ca="1">IF(C6=$X$4,"Enter smelter details",IF(ISERROR($V6),"",OFFSET('Smelter Look-up'!$F$4,$V6-4,0)))</f>
        <v>RMI</v>
      </c>
      <c r="H6" s="204">
        <f ca="1">IF(ISERROR($V6),"",OFFSET('Smelter Look-up'!$G$4,$V6-4,0))</f>
        <v>0</v>
      </c>
      <c r="I6" s="205" t="str">
        <f ca="1">IF(ISERROR($V6),"",OFFSET('Smelter Look-up'!$H$4,$V6-4,0))</f>
        <v>Harjavalta</v>
      </c>
      <c r="J6" s="205" t="str">
        <f ca="1">IF(ISERROR($V6),"",OFFSET('Smelter Look-up'!$I$4,$V6-4,0))</f>
        <v>Satakunta</v>
      </c>
      <c r="K6" s="149"/>
      <c r="L6" s="149"/>
      <c r="M6" s="149"/>
      <c r="N6" s="149"/>
      <c r="O6" s="149"/>
      <c r="P6" s="207"/>
      <c r="Q6" s="150" t="s">
        <v>20177</v>
      </c>
      <c r="R6" s="148" t="str">
        <f ca="1">IF(ISERROR($V6),"",OFFSET('Smelter Look-up'!$C$4,$V6-4,0)&amp;"")</f>
        <v>NORILSK NICKEL HARJAVALTA OY</v>
      </c>
      <c r="S6" s="154" t="str">
        <f t="shared" ca="1" si="0"/>
        <v>FI</v>
      </c>
      <c r="T6" s="154" t="str">
        <f ca="1">IF(B6="","",IF(ISERROR(MATCH($J6,SorP!$B$1:$B$6226,0)),"",INDIRECT("'SorP'!$A$"&amp;MATCH($S6&amp;$J6,SorP!C:C,0))))</f>
        <v>FI-17</v>
      </c>
      <c r="U6" s="167"/>
      <c r="V6" s="168">
        <f ca="1">IF(C6="",NA(),MATCH($B6&amp;$C6,'Smelter Look-up'!$J:$J,0))</f>
        <v>473</v>
      </c>
      <c r="X6" s="169">
        <f t="shared" ca="1" si="1"/>
        <v>0</v>
      </c>
      <c r="AB6" s="312" t="str">
        <f t="shared" ca="1" si="2"/>
        <v>Nickel</v>
      </c>
      <c r="AC6" s="169" t="str">
        <f t="shared" ref="AC6:AC68" ca="1" si="3">B6</f>
        <v>Nickel</v>
      </c>
      <c r="AD6" s="169" t="str">
        <f t="shared" ref="AD6:AD68" ca="1" si="4">IF(C6="Smelter not listed",D6,C6)</f>
        <v>NORILSK NICKEL HARJAVALTA OY</v>
      </c>
    </row>
    <row r="7" spans="1:34" s="169" customFormat="1" ht="63.75">
      <c r="A7" s="196" t="s">
        <v>18799</v>
      </c>
      <c r="B7" s="302" t="str">
        <f ca="1">IF(LEN(A7)=0,"",INDEX('Smelter Look-up'!$A:$A,MATCH($A7,'Smelter Look-up'!$E:$E,0)))</f>
        <v>Copper</v>
      </c>
      <c r="C7" s="151" t="str">
        <f ca="1">IF(LEN(A7)=0,"",INDEX('Smelter Look-up'!$C:$C,MATCH($A7,'Smelter Look-up'!$E:$E,0)))</f>
        <v>Division Radomiro Tomic</v>
      </c>
      <c r="D7" s="148" t="s">
        <v>20043</v>
      </c>
      <c r="E7" s="148" t="str">
        <f ca="1">IF(ISERROR($V7),"",OFFSET('Smelter Look-up'!$D$4,$V7-4,0)&amp;"")</f>
        <v>CHILE</v>
      </c>
      <c r="F7" s="148" t="str">
        <f ca="1">IF(ISERROR($V7),"",OFFSET('Smelter Look-up'!$E$4,$V7-4,0))</f>
        <v>CID004128</v>
      </c>
      <c r="G7" s="148" t="str">
        <f ca="1">IF(C7=$X$4,"Enter smelter details",IF(ISERROR($V7),"",OFFSET('Smelter Look-up'!$F$4,$V7-4,0)))</f>
        <v>RMI</v>
      </c>
      <c r="H7" s="204">
        <f ca="1">IF(ISERROR($V7),"",OFFSET('Smelter Look-up'!$G$4,$V7-4,0))</f>
        <v>0</v>
      </c>
      <c r="I7" s="205" t="str">
        <f ca="1">IF(ISERROR($V7),"",OFFSET('Smelter Look-up'!$H$4,$V7-4,0))</f>
        <v>Calama</v>
      </c>
      <c r="J7" s="205" t="str">
        <f ca="1">IF(ISERROR($V7),"",OFFSET('Smelter Look-up'!$I$4,$V7-4,0))</f>
        <v>Antofagasta</v>
      </c>
      <c r="K7" s="149"/>
      <c r="L7" s="149"/>
      <c r="M7" s="149"/>
      <c r="N7" s="149"/>
      <c r="O7" s="149"/>
      <c r="P7" s="207"/>
      <c r="Q7" s="150" t="s">
        <v>20177</v>
      </c>
      <c r="R7" s="148" t="str">
        <f ca="1">IF(ISERROR($V7),"",OFFSET('Smelter Look-up'!$C$4,$V7-4,0)&amp;"")</f>
        <v>Division Radomiro Tomic</v>
      </c>
      <c r="S7" s="154" t="str">
        <f t="shared" ca="1" si="0"/>
        <v>CL</v>
      </c>
      <c r="T7" s="154" t="str">
        <f ca="1">IF(B7="","",IF(ISERROR(MATCH($J7,SorP!$B$1:$B$6226,0)),"",INDIRECT("'SorP'!$A$"&amp;MATCH($S7&amp;$J7,SorP!C:C,0))))</f>
        <v>CL-AN</v>
      </c>
      <c r="U7" s="167"/>
      <c r="V7" s="168">
        <f ca="1">IF(C7="",NA(),MATCH($B7&amp;$C7,'Smelter Look-up'!$J:$J,0))</f>
        <v>209</v>
      </c>
      <c r="X7" s="169">
        <f t="shared" ca="1" si="1"/>
        <v>0</v>
      </c>
      <c r="AB7" s="312" t="str">
        <f t="shared" ca="1" si="2"/>
        <v>Copper</v>
      </c>
      <c r="AC7" s="169" t="str">
        <f t="shared" ca="1" si="3"/>
        <v>Copper</v>
      </c>
      <c r="AD7" s="169" t="str">
        <f t="shared" ca="1" si="4"/>
        <v>Division Radomiro Tomic</v>
      </c>
    </row>
    <row r="8" spans="1:34" s="169" customFormat="1" ht="38.25">
      <c r="A8" s="196" t="s">
        <v>18756</v>
      </c>
      <c r="B8" s="302" t="str">
        <f ca="1">IF(LEN(A8)=0,"",INDEX('Smelter Look-up'!$A:$A,MATCH($A8,'Smelter Look-up'!$E:$E,0)))</f>
        <v>Copper</v>
      </c>
      <c r="C8" s="151" t="str">
        <f ca="1">IF(LEN(A8)=0,"",INDEX('Smelter Look-up'!$C:$C,MATCH($A8,'Smelter Look-up'!$E:$E,0)))</f>
        <v>Boliden Kokkola Oy</v>
      </c>
      <c r="D8" s="148" t="s">
        <v>20034</v>
      </c>
      <c r="E8" s="148" t="str">
        <f ca="1">IF(ISERROR($V8),"",OFFSET('Smelter Look-up'!$D$4,$V8-4,0)&amp;"")</f>
        <v>FINLAND</v>
      </c>
      <c r="F8" s="148" t="str">
        <f ca="1">IF(ISERROR($V8),"",OFFSET('Smelter Look-up'!$E$4,$V8-4,0))</f>
        <v>CID004218</v>
      </c>
      <c r="G8" s="148" t="str">
        <f ca="1">IF(C8=$X$4,"Enter smelter details",IF(ISERROR($V8),"",OFFSET('Smelter Look-up'!$F$4,$V8-4,0)))</f>
        <v>RMI</v>
      </c>
      <c r="H8" s="204">
        <f ca="1">IF(ISERROR($V8),"",OFFSET('Smelter Look-up'!$G$4,$V8-4,0))</f>
        <v>0</v>
      </c>
      <c r="I8" s="205" t="str">
        <f ca="1">IF(ISERROR($V8),"",OFFSET('Smelter Look-up'!$H$4,$V8-4,0))</f>
        <v>Kokkola</v>
      </c>
      <c r="J8" s="205" t="str">
        <f ca="1">IF(ISERROR($V8),"",OFFSET('Smelter Look-up'!$I$4,$V8-4,0))</f>
        <v>Keski-Pohjanmaa</v>
      </c>
      <c r="K8" s="149"/>
      <c r="L8" s="149"/>
      <c r="M8" s="149"/>
      <c r="N8" s="149"/>
      <c r="O8" s="149"/>
      <c r="P8" s="207"/>
      <c r="Q8" s="150" t="s">
        <v>20177</v>
      </c>
      <c r="R8" s="148" t="str">
        <f ca="1">IF(ISERROR($V8),"",OFFSET('Smelter Look-up'!$C$4,$V8-4,0)&amp;"")</f>
        <v>Boliden Kokkola Oy</v>
      </c>
      <c r="S8" s="154" t="str">
        <f t="shared" ca="1" si="0"/>
        <v>FI</v>
      </c>
      <c r="T8" s="154" t="str">
        <f ca="1">IF(B8="","",IF(ISERROR(MATCH($J8,SorP!$B$1:$B$6226,0)),"",INDIRECT("'SorP'!$A$"&amp;MATCH($S8&amp;$J8,SorP!C:C,0))))</f>
        <v>FI-07</v>
      </c>
      <c r="U8" s="167"/>
      <c r="V8" s="168">
        <f ca="1">IF(C8="",NA(),MATCH($B8&amp;$C8,'Smelter Look-up'!$J:$J,0))</f>
        <v>192</v>
      </c>
      <c r="X8" s="169">
        <f t="shared" ca="1" si="1"/>
        <v>0</v>
      </c>
      <c r="AB8" s="312" t="str">
        <f t="shared" ca="1" si="2"/>
        <v>Copper</v>
      </c>
      <c r="AC8" s="169" t="str">
        <f t="shared" ca="1" si="3"/>
        <v>Copper</v>
      </c>
      <c r="AD8" s="169" t="str">
        <f t="shared" ca="1" si="4"/>
        <v>Boliden Kokkola Oy</v>
      </c>
    </row>
    <row r="9" spans="1:34" s="169" customFormat="1" ht="89.25">
      <c r="A9" s="196" t="s">
        <v>18922</v>
      </c>
      <c r="B9" s="302" t="str">
        <f ca="1">IF(LEN(A9)=0,"",INDEX('Smelter Look-up'!$A:$A,MATCH($A9,'Smelter Look-up'!$E:$E,0)))</f>
        <v>Nickel</v>
      </c>
      <c r="C9" s="151" t="str">
        <f ca="1">IF(LEN(A9)=0,"",INDEX('Smelter Look-up'!$C:$C,MATCH($A9,'Smelter Look-up'!$E:$E,0)))</f>
        <v>Guangxi Yinyi Advanced Material Co., Ltd.</v>
      </c>
      <c r="D9" s="148" t="s">
        <v>123</v>
      </c>
      <c r="E9" s="148" t="str">
        <f ca="1">IF(ISERROR($V9),"",OFFSET('Smelter Look-up'!$D$4,$V9-4,0)&amp;"")</f>
        <v>CHINA</v>
      </c>
      <c r="F9" s="148" t="str">
        <f ca="1">IF(ISERROR($V9),"",OFFSET('Smelter Look-up'!$E$4,$V9-4,0))</f>
        <v>CID004395</v>
      </c>
      <c r="G9" s="148" t="str">
        <f ca="1">IF(C9=$X$4,"Enter smelter details",IF(ISERROR($V9),"",OFFSET('Smelter Look-up'!$F$4,$V9-4,0)))</f>
        <v>RMI</v>
      </c>
      <c r="H9" s="204">
        <f ca="1">IF(ISERROR($V9),"",OFFSET('Smelter Look-up'!$G$4,$V9-4,0))</f>
        <v>0</v>
      </c>
      <c r="I9" s="205" t="str">
        <f ca="1">IF(ISERROR($V9),"",OFFSET('Smelter Look-up'!$H$4,$V9-4,0))</f>
        <v>Yulin</v>
      </c>
      <c r="J9" s="205" t="str">
        <f ca="1">IF(ISERROR($V9),"",OFFSET('Smelter Look-up'!$I$4,$V9-4,0))</f>
        <v>Guangxi Zhuangzu Zizhiqu</v>
      </c>
      <c r="K9" s="149"/>
      <c r="L9" s="149"/>
      <c r="M9" s="149"/>
      <c r="N9" s="149"/>
      <c r="O9" s="149"/>
      <c r="P9" s="207"/>
      <c r="Q9" s="150" t="s">
        <v>20178</v>
      </c>
      <c r="R9" s="148" t="str">
        <f ca="1">IF(ISERROR($V9),"",OFFSET('Smelter Look-up'!$C$4,$V9-4,0)&amp;"")</f>
        <v>Guangxi Yinyi Advanced Material Co., Ltd.</v>
      </c>
      <c r="S9" s="154" t="str">
        <f t="shared" ca="1" si="0"/>
        <v>CN</v>
      </c>
      <c r="T9" s="154" t="str">
        <f ca="1">IF(B9="","",IF(ISERROR(MATCH($J9,SorP!$B$1:$B$6226,0)),"",INDIRECT("'SorP'!$A$"&amp;MATCH($S9&amp;$J9,SorP!C:C,0))))</f>
        <v>CN-GX</v>
      </c>
      <c r="U9" s="167"/>
      <c r="V9" s="168">
        <f ca="1">IF(C9="",NA(),MATCH($B9&amp;$C9,'Smelter Look-up'!$J:$J,0))</f>
        <v>441</v>
      </c>
      <c r="X9" s="169">
        <f t="shared" ca="1" si="1"/>
        <v>0</v>
      </c>
      <c r="AB9" s="312" t="str">
        <f t="shared" ca="1" si="2"/>
        <v>Nickel</v>
      </c>
      <c r="AC9" s="169" t="str">
        <f t="shared" ca="1" si="3"/>
        <v>Nickel</v>
      </c>
      <c r="AD9" s="169" t="str">
        <f t="shared" ca="1" si="4"/>
        <v>Guangxi Yinyi Advanced Material Co., Ltd.</v>
      </c>
    </row>
    <row r="10" spans="1:34" s="169" customFormat="1" ht="20.25">
      <c r="A10" s="197"/>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6"/>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ref="S12:S62" ca="1" si="5">IF(B12="","",IF(ISERROR(MATCH($E12,CL,0)),"Unknown",INDIRECT("'C'!$A$"&amp;MATCH($E12,CL,0)+1)))</f>
        <v/>
      </c>
      <c r="T12" s="154" t="str">
        <f ca="1">IF(B12="","",IF(ISERROR(MATCH($J12,SorP!$B$1:$B$6226,0)),"",INDIRECT("'SorP'!$A$"&amp;MATCH($S12&amp;$J12,SorP!C:C,0))))</f>
        <v/>
      </c>
      <c r="U12" s="167"/>
      <c r="V12" s="168" t="e">
        <f>IF(C12="",NA(),MATCH($B12&amp;$C12,'Smelter Look-up'!$J:$J,0))</f>
        <v>#N/A</v>
      </c>
      <c r="X12" s="169">
        <f t="shared" ref="X12:X61" ca="1" si="6">IF(AND(C12="Smelter not listed",OR(LEN(D12)=0,LEN(E12)=0)),1,0)</f>
        <v>0</v>
      </c>
      <c r="AB12" s="312" t="str">
        <f t="shared" ref="AB12:AB68" si="7">IF(C12="","",B12)</f>
        <v/>
      </c>
      <c r="AC12" s="169" t="str">
        <f t="shared" si="3"/>
        <v/>
      </c>
      <c r="AD12" s="169" t="str">
        <f t="shared" si="4"/>
        <v/>
      </c>
    </row>
    <row r="13" spans="1:34" s="169" customFormat="1" ht="20.25">
      <c r="A13" s="197"/>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ca="1" si="5"/>
        <v/>
      </c>
      <c r="T13" s="154" t="str">
        <f ca="1">IF(B13="","",IF(ISERROR(MATCH($J13,SorP!$B$1:$B$6226,0)),"",INDIRECT("'SorP'!$A$"&amp;MATCH($S13&amp;$J13,SorP!C:C,0))))</f>
        <v/>
      </c>
      <c r="U13" s="167"/>
      <c r="V13" s="168" t="e">
        <f>IF(C13="",NA(),MATCH($B13&amp;$C13,'Smelter Look-up'!$J:$J,0))</f>
        <v>#N/A</v>
      </c>
      <c r="X13" s="169">
        <f t="shared" ca="1" si="6"/>
        <v>0</v>
      </c>
      <c r="AB13" s="312" t="str">
        <f t="shared" si="7"/>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7"/>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6"/>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ref="X62:X125" ca="1" si="8">IF(AND(C62="Smelter not listed",OR(LEN(D62)=0,LEN(E62)=0)),1,0)</f>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ref="S63:S126" ca="1" si="9">IF(B63="","",IF(ISERROR(MATCH($E63,CL,0)),"Unknown",INDIRECT("'C'!$A$"&amp;MATCH($E63,CL,0)+1)))</f>
        <v/>
      </c>
      <c r="T63" s="154" t="str">
        <f ca="1">IF(B63="","",IF(ISERROR(MATCH($J63,SorP!$B$1:$B$6226,0)),"",INDIRECT("'SorP'!$A$"&amp;MATCH($S63&amp;$J63,SorP!C:C,0))))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ref="AB69:AB132" si="10">IF(C69="","",B69)</f>
        <v/>
      </c>
      <c r="AC69" s="169" t="str">
        <f t="shared" ref="AC69:AC132" si="11">B69</f>
        <v/>
      </c>
      <c r="AD69" s="169" t="str">
        <f t="shared" ref="AD69:AD132" si="12">IF(C69="Smelter not listed",D69,C69)</f>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25">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1"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503"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Ideal-Tridon Group</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Extended Mineral Reporting Template (EMRT) for the Clamp Divisions of the Ideal-Tridon Group</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Barry Nixon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bnixon@idealtridon.com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615-355-1194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Barry Nixon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bnixon@idealtridon.com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46002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50%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https://www.idealtridon.com/mm5/graphics/00000001/literature/COR-PO-1007_Supplier_Manual_03262025.pdf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List'!AB$5:AB$2503,A114)&gt;0),0,1)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List'!AB$5:AB$2503,A115)&gt;0),0,1)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List'!AB$5:AB$2503,A116)&gt;0),0,1)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List'!AB$5:AB$2503,A117)&gt;0),0,1)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List'!AB$5:AB$2503,A118)&gt;0),0,1)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List'!AB$5:AB$2503,A119)&gt;0),0,1)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Barry Nixon</cp:lastModifiedBy>
  <cp:revision/>
  <dcterms:created xsi:type="dcterms:W3CDTF">2010-06-21T21:00:23Z</dcterms:created>
  <dcterms:modified xsi:type="dcterms:W3CDTF">2025-12-11T16:32:35Z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